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brighty\Overseas Development Institute\Leo Roberts - G20 Coal Subsidies Report (2019)\01 Datasets\05 Final datasets for website\Designed-Prettified\"/>
    </mc:Choice>
  </mc:AlternateContent>
  <bookViews>
    <workbookView xWindow="0" yWindow="0" windowWidth="18645" windowHeight="6945" tabRatio="652" activeTab="3"/>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1" i="6" l="1"/>
  <c r="K69" i="6"/>
  <c r="K68" i="6"/>
  <c r="K67" i="6"/>
  <c r="K38" i="6"/>
  <c r="K18" i="6"/>
  <c r="J4" i="9" l="1"/>
  <c r="K4" i="9" s="1"/>
  <c r="K39" i="6"/>
  <c r="K8" i="6"/>
  <c r="K9" i="6"/>
  <c r="K13" i="6"/>
  <c r="K15" i="6"/>
  <c r="K16" i="6"/>
  <c r="K17" i="6"/>
  <c r="K19" i="6"/>
  <c r="K20" i="6"/>
  <c r="K21" i="6"/>
  <c r="K22" i="6"/>
  <c r="K26" i="6"/>
  <c r="K27" i="6"/>
  <c r="K28" i="6"/>
  <c r="K29" i="6"/>
  <c r="K30" i="6"/>
  <c r="K31" i="6"/>
  <c r="K35" i="6"/>
  <c r="K36" i="6"/>
  <c r="K37" i="6"/>
  <c r="K40" i="6"/>
  <c r="K41" i="6"/>
  <c r="K42" i="6"/>
  <c r="K43" i="6"/>
  <c r="K44" i="6"/>
  <c r="K45" i="6"/>
  <c r="K46" i="6"/>
  <c r="K47" i="6"/>
  <c r="K48" i="6"/>
  <c r="K49" i="6"/>
  <c r="K50" i="6"/>
  <c r="K51" i="6"/>
  <c r="K52" i="6"/>
  <c r="K53" i="6"/>
  <c r="K54" i="6"/>
  <c r="K55" i="6"/>
  <c r="K56" i="6"/>
  <c r="K57" i="6"/>
  <c r="K58" i="6"/>
  <c r="K59" i="6"/>
  <c r="K60" i="6"/>
  <c r="K66" i="6"/>
  <c r="K73" i="6"/>
  <c r="K74" i="6"/>
  <c r="K75" i="6"/>
  <c r="K77" i="6"/>
  <c r="K78" i="6"/>
  <c r="K79" i="6"/>
  <c r="K105" i="6" l="1"/>
</calcChain>
</file>

<file path=xl/sharedStrings.xml><?xml version="1.0" encoding="utf-8"?>
<sst xmlns="http://schemas.openxmlformats.org/spreadsheetml/2006/main" count="1016" uniqueCount="123">
  <si>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</si>
  <si>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</si>
  <si>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</si>
  <si>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</si>
  <si>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</si>
  <si>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TOTAL</t>
  </si>
  <si>
    <t>Measure</t>
  </si>
  <si>
    <t>Level</t>
  </si>
  <si>
    <t>Mechanism</t>
  </si>
  <si>
    <t>Incidence</t>
  </si>
  <si>
    <t>Indicator</t>
  </si>
  <si>
    <t>Stage</t>
  </si>
  <si>
    <t>Fuel type</t>
  </si>
  <si>
    <t>Fuel sub-type</t>
  </si>
  <si>
    <t>Source</t>
  </si>
  <si>
    <t>Notes</t>
  </si>
  <si>
    <t>Fossil Energy R&amp;D</t>
  </si>
  <si>
    <t>Federal</t>
  </si>
  <si>
    <t>Budgetary transfer</t>
  </si>
  <si>
    <t>Knowledge</t>
  </si>
  <si>
    <t>General Services Support Estimate</t>
  </si>
  <si>
    <t>Extraction or mining stage</t>
  </si>
  <si>
    <t>Coal</t>
  </si>
  <si>
    <t xml:space="preserve">  Other bituminous coal</t>
  </si>
  <si>
    <t>Alaska Affordable Heating Program</t>
  </si>
  <si>
    <t>Direct Consumption</t>
  </si>
  <si>
    <t>Consumer Support Estimate</t>
  </si>
  <si>
    <t>Electricity-based support</t>
  </si>
  <si>
    <t>Department for Energy Development and Independence</t>
  </si>
  <si>
    <t xml:space="preserve">  Anthracite</t>
  </si>
  <si>
    <t xml:space="preserve">  Coking coal</t>
  </si>
  <si>
    <t>Coal Academy Mining Workforce Development</t>
  </si>
  <si>
    <t>Labour</t>
  </si>
  <si>
    <t>Mine Safety and Licensing</t>
  </si>
  <si>
    <t xml:space="preserve">  Sub-bituminous coal</t>
  </si>
  <si>
    <t>Coal Development Trust Fund</t>
  </si>
  <si>
    <t>Land and natural resources</t>
  </si>
  <si>
    <t xml:space="preserve">  Lignite</t>
  </si>
  <si>
    <t>Abandoned Mine Reclamation Fund</t>
  </si>
  <si>
    <t>Tax expenditure</t>
  </si>
  <si>
    <t>Producer Support Estimate</t>
  </si>
  <si>
    <t>Capital Gains Treatment of Royalties on Coal</t>
  </si>
  <si>
    <t>Capital</t>
  </si>
  <si>
    <t>Excess of Percentage over Cost Depletion</t>
  </si>
  <si>
    <t>Nonrefundable Tax Credit for the Purchase of Oklahoma Mined Coal</t>
  </si>
  <si>
    <t>Sales tax exemption for coal</t>
  </si>
  <si>
    <t>Mineral Resources and Mapping Program</t>
  </si>
  <si>
    <t>Coal Used in the Manufacture of Electricity</t>
  </si>
  <si>
    <t>Sales of Electricity</t>
  </si>
  <si>
    <t>Sales and Use Tax Exemption for Electricity</t>
  </si>
  <si>
    <t>Sales Tax Exemption for Natural Gas and Electricity for Residential Sector</t>
  </si>
  <si>
    <t>Electricity Used in Oil De-watering Projects</t>
  </si>
  <si>
    <t>Sales-Tax Exclusion for Purchase of Electric Power or Energy for Non-residential Use</t>
  </si>
  <si>
    <t>Impact Assistance Credit</t>
  </si>
  <si>
    <t>Severance-Tax Reduction for Underground Coal</t>
  </si>
  <si>
    <t>Severance-Tax Reduction for Lignite</t>
  </si>
  <si>
    <t>Severance-Tax Exemption for Low-Volume Coal Mining</t>
  </si>
  <si>
    <t>Coal Used to Burn Solid Waste</t>
  </si>
  <si>
    <t>Sales-Tax Exemption on Energy for Residential Use</t>
  </si>
  <si>
    <t>Coal Waste Removal Tax Credit</t>
  </si>
  <si>
    <t>Realty-Transfer Tax Exemption for Resource Leases</t>
  </si>
  <si>
    <t>Alternative Energy Production Tax Credit</t>
  </si>
  <si>
    <t>Severance-Tax Exemption for Coal Used as Process Energy</t>
  </si>
  <si>
    <t>Property-Tax Exemption for Underground Coal-Mining Equipment</t>
  </si>
  <si>
    <t>Sales-Tax Exemption for Coal-Gasification Equipment</t>
  </si>
  <si>
    <t>Coal Severance Tax Exemptions</t>
  </si>
  <si>
    <t>Cost of Intermediate Inputs</t>
  </si>
  <si>
    <t>Coal Conversion Tax Exemptions</t>
  </si>
  <si>
    <t>Industrial Expansion and Revitalization Credit</t>
  </si>
  <si>
    <t>Credit for Reducing Utility Charges</t>
  </si>
  <si>
    <t>Reduced Tax for Thin-Seamed Coal</t>
  </si>
  <si>
    <t>Sales Tax Exemption for Coal</t>
  </si>
  <si>
    <t>Sales Tax Exemption for Residential Utilities</t>
  </si>
  <si>
    <t>Sales Tax Exemption for Energy Used in Manufacturing</t>
  </si>
  <si>
    <t>Thin Seam Tax Credit</t>
  </si>
  <si>
    <t>Coal Transportation Expense</t>
  </si>
  <si>
    <t>Transportation of fossil fuels (e.g., through pipelines)</t>
  </si>
  <si>
    <t>Coal Incentive Tax Credit</t>
  </si>
  <si>
    <t>Sales Tax Incentive for Alternative Fuel or Gasification Facilities</t>
  </si>
  <si>
    <t>Sales Tax Exemption for Energy and Energy Producing Fuels</t>
  </si>
  <si>
    <t>Railroad Improvement Tax Credit</t>
  </si>
  <si>
    <t>Public finance (domestic)</t>
  </si>
  <si>
    <t>Measure or project 
(written description)</t>
  </si>
  <si>
    <t>Source of subsidy 
(entity / institution name, or ministry if available)</t>
  </si>
  <si>
    <t>Recipient country 
(for international support)</t>
  </si>
  <si>
    <t xml:space="preserve">Xcoal Energy &amp; Resources - 08089169XXAA01_x000D_
</t>
  </si>
  <si>
    <t>US Export Import Bank</t>
  </si>
  <si>
    <t>Loan</t>
  </si>
  <si>
    <t>Production</t>
  </si>
  <si>
    <t>Ukraine</t>
  </si>
  <si>
    <t>https://data.exim.gov/</t>
  </si>
  <si>
    <t>Investment by national-level majority state-owned enterprises (SOEs)</t>
  </si>
  <si>
    <t>Estimated annual amount
(USD)</t>
  </si>
  <si>
    <t>Coal Refuse Energy and Reclamation Tax Credit</t>
  </si>
  <si>
    <t>Use of fossil fuels in electricity generation</t>
  </si>
  <si>
    <t>Coal Royalty Rate Reduction  - Category 5 Qualification</t>
  </si>
  <si>
    <t>Other end uses of fossil fuels</t>
  </si>
  <si>
    <t>Refining or processing stage</t>
  </si>
  <si>
    <t>Measure still active but no data available</t>
  </si>
  <si>
    <t>Electricity consumption (households)</t>
  </si>
  <si>
    <t>Multiplied by proportion of coal in the fossil fuel-based electricity mix.
FF: 65.03%, coal: 31.37%; coal/FF: 48.24%
(Source: IEA)</t>
  </si>
  <si>
    <t>Electricity consumption (business and industry)</t>
  </si>
  <si>
    <t>Coal consumption (business and industry)</t>
  </si>
  <si>
    <t>Electricity consumption (mixed or unclear)</t>
  </si>
  <si>
    <t>Support for electricity producers. Multiplied by proportion of coal in the fossil fuel-based electricity mix.
FF: 65.03%, coal: 31.37%; coal/FF: 48.24%
(Source: IEA)</t>
  </si>
  <si>
    <t>Measure benefits both households and companies, but allocated to companies as likely to mostly benefit them.</t>
  </si>
  <si>
    <t>2017
(USD)</t>
  </si>
  <si>
    <t>2016
(USD)</t>
  </si>
  <si>
    <t>OECD (2019)</t>
  </si>
  <si>
    <t>Coal mining (R&amp;D)</t>
  </si>
  <si>
    <t>In absence of data for 2017, the 2016 estimate was taken as the annual value.</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</si>
  <si>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</si>
  <si>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</si>
  <si>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</si>
  <si>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</si>
  <si>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</si>
  <si>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</si>
  <si>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United States data sheet</t>
  </si>
  <si>
    <t>• United States country study: odi.org/g20-coal-subsidies/united-states</t>
  </si>
  <si>
    <t>Fiscal support (budgetary transfers and tax exemptions)</t>
  </si>
  <si>
    <t>No domestic finance for coal was identified from the public finance institutions of the United States.</t>
  </si>
  <si>
    <t>No investment for coal was identified by national-level majority state-owned enterprises in the United States.</t>
  </si>
  <si>
    <t>Sub-national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</si>
</sst>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407]General"/>
    <numFmt numFmtId="165" formatCode="#,##0_ ;\-#,##0\ "/>
  </numFmts>
  <fonts count="57"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b/>
      <sz val="10"/>
      <color rgb="FF4F81BD"/>
      <name val="Calibri"/>
      <family val="2"/>
      <scheme val="minor"/>
    </font>
    <font>
      <u/>
      <sz val="10"/>
      <name val="Calibri"/>
      <family val="2"/>
      <scheme val="minor"/>
    </font>
    <font>
      <u/>
      <sz val="10"/>
      <color theme="11"/>
      <name val="Trebuchet MS"/>
      <family val="2"/>
    </font>
    <font>
      <b/>
      <sz val="12"/>
      <color theme="0"/>
      <name val="Calibri"/>
      <family val="2"/>
      <scheme val="minor"/>
    </font>
    <font>
      <i/>
      <sz val="11"/>
      <color theme="1"/>
      <name val="Calibri"/>
      <family val="2"/>
      <scheme val="minor"/>
    </font>
    <font>
      <u/>
      <sz val="11"/>
      <color theme="1"/>
      <name val="Calibri"/>
      <family val="2"/>
      <scheme val="minor"/>
    </font>
    <font>
      <b/>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2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4" fillId="0" borderId="10" applyNumberFormat="0" applyAlignment="0"/>
    <xf numFmtId="0" fontId="47" fillId="0" borderId="0" applyNumberFormat="0" applyFill="0" applyBorder="0" applyAlignment="0" applyProtection="0"/>
    <xf numFmtId="0" fontId="52" fillId="0" borderId="0" applyNumberFormat="0" applyFill="0" applyBorder="0" applyAlignment="0" applyProtection="0"/>
  </cellStyleXfs>
  <cellXfs count="41">
    <xf numFmtId="0" fontId="0" fillId="0" borderId="0" xfId="0"/>
    <xf numFmtId="0" fontId="35" fillId="0" borderId="0" xfId="0" applyFont="1" applyAlignment="1">
      <alignment wrapText="1"/>
    </xf>
    <xf numFmtId="0" fontId="43"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9" fillId="0" borderId="0" xfId="85" applyFont="1" applyBorder="1" applyAlignment="1">
      <alignment horizontal="left" vertical="center"/>
    </xf>
    <xf numFmtId="0" fontId="0" fillId="0" borderId="0" xfId="0" applyFill="1"/>
    <xf numFmtId="0" fontId="47" fillId="0" borderId="0" xfId="121"/>
    <xf numFmtId="0" fontId="50" fillId="0" borderId="0" xfId="85" applyFont="1" applyBorder="1" applyAlignment="1">
      <alignment horizontal="left" vertical="center"/>
    </xf>
    <xf numFmtId="0" fontId="43" fillId="0" borderId="0" xfId="0" applyFont="1"/>
    <xf numFmtId="0" fontId="43" fillId="0" borderId="0" xfId="0" applyFont="1" applyAlignment="1">
      <alignment wrapText="1"/>
    </xf>
    <xf numFmtId="0" fontId="51" fillId="0" borderId="11" xfId="0" applyFont="1" applyFill="1" applyBorder="1" applyAlignment="1">
      <alignment vertical="top" wrapText="1"/>
    </xf>
    <xf numFmtId="3" fontId="43" fillId="0" borderId="11" xfId="0" applyNumberFormat="1" applyFont="1" applyBorder="1" applyAlignment="1">
      <alignment horizontal="center" vertical="center" wrapText="1"/>
    </xf>
    <xf numFmtId="0" fontId="53" fillId="33" borderId="0" xfId="0" applyFont="1" applyFill="1" applyBorder="1" applyAlignment="1"/>
    <xf numFmtId="0" fontId="2" fillId="0" borderId="0" xfId="0" applyFont="1" applyAlignment="1">
      <alignment wrapText="1"/>
    </xf>
    <xf numFmtId="0" fontId="2" fillId="0" borderId="0" xfId="0" applyFont="1" applyBorder="1" applyAlignment="1">
      <alignment wrapText="1"/>
    </xf>
    <xf numFmtId="0" fontId="52" fillId="0" borderId="0" xfId="122" applyBorder="1" applyAlignment="1">
      <alignment wrapText="1"/>
    </xf>
    <xf numFmtId="0" fontId="47" fillId="0" borderId="0" xfId="121" applyBorder="1" applyAlignment="1">
      <alignment wrapText="1"/>
    </xf>
    <xf numFmtId="0" fontId="35" fillId="0" borderId="0" xfId="0" applyFont="1" applyBorder="1"/>
    <xf numFmtId="0" fontId="2" fillId="0" borderId="0" xfId="0" applyFont="1" applyBorder="1"/>
    <xf numFmtId="0" fontId="48" fillId="0" borderId="0" xfId="0" applyFont="1" applyBorder="1" applyAlignment="1">
      <alignment wrapText="1"/>
    </xf>
    <xf numFmtId="0" fontId="53" fillId="33" borderId="0" xfId="85" applyFont="1" applyFill="1" applyBorder="1" applyAlignment="1">
      <alignment horizontal="left" vertical="center"/>
    </xf>
    <xf numFmtId="0" fontId="47" fillId="0" borderId="15" xfId="121" applyBorder="1" applyAlignment="1">
      <alignment horizontal="center" vertical="center"/>
    </xf>
    <xf numFmtId="0" fontId="45" fillId="0" borderId="11" xfId="0" applyFont="1" applyFill="1" applyBorder="1" applyAlignment="1">
      <alignment horizontal="center" vertical="center" wrapText="1"/>
    </xf>
    <xf numFmtId="165" fontId="45" fillId="0" borderId="11" xfId="0" applyNumberFormat="1" applyFont="1" applyFill="1" applyBorder="1" applyAlignment="1">
      <alignment horizontal="center" vertical="center"/>
    </xf>
    <xf numFmtId="3" fontId="43" fillId="0" borderId="11" xfId="0" applyNumberFormat="1" applyFont="1" applyBorder="1" applyAlignment="1">
      <alignment horizontal="center" vertical="center"/>
    </xf>
    <xf numFmtId="0" fontId="56" fillId="0" borderId="12" xfId="0" applyFont="1" applyFill="1" applyBorder="1" applyAlignment="1">
      <alignment vertical="top" wrapText="1"/>
    </xf>
    <xf numFmtId="0" fontId="46" fillId="0" borderId="13" xfId="0" applyFont="1" applyBorder="1"/>
    <xf numFmtId="3" fontId="46" fillId="0" borderId="13" xfId="0" applyNumberFormat="1" applyFont="1" applyBorder="1"/>
    <xf numFmtId="0" fontId="47" fillId="0" borderId="16" xfId="121" applyBorder="1" applyAlignment="1">
      <alignment horizontal="center" vertical="center"/>
    </xf>
    <xf numFmtId="0" fontId="53" fillId="33" borderId="0" xfId="85" applyFont="1" applyFill="1" applyAlignment="1">
      <alignment vertical="center"/>
    </xf>
    <xf numFmtId="0" fontId="2" fillId="0" borderId="0" xfId="0" applyFont="1"/>
    <xf numFmtId="0" fontId="53" fillId="33" borderId="0" xfId="85" applyFont="1" applyFill="1" applyAlignment="1">
      <alignment horizontal="left" vertical="top"/>
    </xf>
    <xf numFmtId="4" fontId="47" fillId="0" borderId="11" xfId="121" applyNumberFormat="1" applyFill="1" applyBorder="1" applyAlignment="1">
      <alignment horizontal="left" vertical="center"/>
    </xf>
    <xf numFmtId="0" fontId="46" fillId="34" borderId="14" xfId="0" applyFont="1" applyFill="1" applyBorder="1" applyAlignment="1">
      <alignment horizontal="center" vertical="center" wrapText="1"/>
    </xf>
    <xf numFmtId="0" fontId="43" fillId="0" borderId="0" xfId="0" applyFont="1" applyAlignment="1">
      <alignment vertical="top" wrapText="1"/>
    </xf>
    <xf numFmtId="0" fontId="46" fillId="34" borderId="14" xfId="0" applyFont="1" applyFill="1" applyBorder="1" applyAlignment="1">
      <alignment horizontal="center" vertical="top" wrapText="1"/>
    </xf>
    <xf numFmtId="0" fontId="43" fillId="0" borderId="11" xfId="0" applyFont="1" applyBorder="1" applyAlignment="1">
      <alignment vertical="top" wrapText="1"/>
    </xf>
    <xf numFmtId="0" fontId="45" fillId="0" borderId="11" xfId="0" applyFont="1" applyFill="1" applyBorder="1" applyAlignment="1">
      <alignment vertical="top" wrapText="1"/>
    </xf>
    <xf numFmtId="0" fontId="0" fillId="0" borderId="11" xfId="0" applyBorder="1" applyAlignment="1">
      <alignment vertical="top" wrapText="1"/>
    </xf>
    <xf numFmtId="0" fontId="46" fillId="0" borderId="13" xfId="0" applyFont="1" applyBorder="1" applyAlignment="1">
      <alignment vertical="top" wrapText="1"/>
    </xf>
    <xf numFmtId="0" fontId="0" fillId="0" borderId="0" xfId="0" applyAlignment="1">
      <alignment vertical="top" wrapText="1"/>
    </xf>
  </cellXfs>
  <cellStyles count="123">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2" xfId="25" builtinId="36" customBuiltin="1"/>
    <cellStyle name="60% - Accent2 2" xfId="92"/>
    <cellStyle name="60% - Accent3" xfId="29" builtinId="40" customBuiltin="1"/>
    <cellStyle name="60% - Accent3 2" xfId="93"/>
    <cellStyle name="60% - Accent4" xfId="33" builtinId="44" customBuiltin="1"/>
    <cellStyle name="60% - Accent4 2" xfId="94"/>
    <cellStyle name="60% - Accent5" xfId="37" builtinId="48" customBuiltin="1"/>
    <cellStyle name="60% - Accent5 2" xfId="95"/>
    <cellStyle name="60% - Accent6" xfId="41" builtinId="52" customBuiltin="1"/>
    <cellStyle name="60% - Accent6 2" xfId="96"/>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erechnung 2" xfId="53"/>
    <cellStyle name="Calculation" xfId="11" builtinId="22" customBuiltin="1"/>
    <cellStyle name="Check Cell" xfId="13" builtinId="23" customBuiltin="1"/>
    <cellStyle name="Comma 2" xfId="86"/>
    <cellStyle name="Comma 3" xfId="88"/>
    <cellStyle name="E_TableCell1" xfId="120"/>
    <cellStyle name="Eingabe 2" xfId="51"/>
    <cellStyle name="Ergebnis 2" xfId="59"/>
    <cellStyle name="Erklärender Text 2" xfId="58"/>
    <cellStyle name="Excel Built-in Normal" xfId="99"/>
    <cellStyle name="Explanatory Text" xfId="16" builtinId="53" customBuiltin="1"/>
    <cellStyle name="Followed Hyperlink" xfId="122" builtinId="9"/>
    <cellStyle name="Good" xfId="6" builtinId="26" customBuiltin="1"/>
    <cellStyle name="Gut 2" xfId="48"/>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cellStyle name="Hyperlink 3" xfId="98"/>
    <cellStyle name="Input" xfId="9" builtinId="20" customBuiltin="1"/>
    <cellStyle name="Linked Cell" xfId="12" builtinId="24" customBuiltin="1"/>
    <cellStyle name="Neutral" xfId="8" builtinId="28" customBuiltin="1"/>
    <cellStyle name="Neutral 2" xfId="90"/>
    <cellStyle name="Neutral 3" xfId="50"/>
    <cellStyle name="Normal" xfId="0" builtinId="0"/>
    <cellStyle name="Normal 2" xfId="84"/>
    <cellStyle name="Normal 3" xfId="85"/>
    <cellStyle name="Normal 4" xfId="87"/>
    <cellStyle name="Note" xfId="15" builtinId="10" customBuiltin="1"/>
    <cellStyle name="Notiz 2" xfId="57"/>
    <cellStyle name="Notiz 2 2" xfId="107"/>
    <cellStyle name="Output" xfId="10" builtinId="21" customBuiltin="1"/>
    <cellStyle name="Schlecht 2" xfId="49"/>
    <cellStyle name="Standard 2" xfId="100"/>
    <cellStyle name="Standard 3" xfId="42"/>
    <cellStyle name="Standard 4" xfId="103"/>
    <cellStyle name="Title" xfId="1" builtinId="15" customBuiltin="1"/>
    <cellStyle name="Total" xfId="17" builtinId="25" customBuiltin="1"/>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73-g20-coal-subsidies-united-states"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localhost/OECDStat_Metadata/ShowMetadata.ashx?Dataset=FFS_USA&amp;Coords=%5bMEA%5d.%5bUSA_TE_56%5d&amp;ShowOnWeb=true&amp;Lang=en" TargetMode="External"/><Relationship Id="rId18" Type="http://schemas.openxmlformats.org/officeDocument/2006/relationships/hyperlink" Target="http://localhost/OECDStat_Metadata/ShowMetadata.ashx?Dataset=FFS_USA&amp;Coords=%5bMEA%5d.%5bUSA_DT_03%5d&amp;ShowOnWeb=true&amp;Lang=en" TargetMode="External"/><Relationship Id="rId26" Type="http://schemas.openxmlformats.org/officeDocument/2006/relationships/hyperlink" Target="http://localhost/OECDStat_Metadata/ShowMetadata.ashx?Dataset=FFS_USA&amp;Coords=%5bMEA%5d.%5bUSA_TE_07%5d&amp;ShowOnWeb=true&amp;Lang=en" TargetMode="External"/><Relationship Id="rId39" Type="http://schemas.openxmlformats.org/officeDocument/2006/relationships/hyperlink" Target="http://localhost/OECDStat_Metadata/ShowMetadata.ashx?Dataset=FFS_USA&amp;Coords=%5bMEA%5d.%5bUSA_TE_157%5d&amp;ShowOnWeb=true&amp;Lang=en" TargetMode="External"/><Relationship Id="rId3" Type="http://schemas.openxmlformats.org/officeDocument/2006/relationships/hyperlink" Target="http://localhost/OECDStat_Metadata/ShowMetadata.ashx?Dataset=FFS_USA&amp;Coords=%5bMEA%5d.%5bUSA_TE_205%5d&amp;ShowOnWeb=true&amp;Lang=en" TargetMode="External"/><Relationship Id="rId21" Type="http://schemas.openxmlformats.org/officeDocument/2006/relationships/hyperlink" Target="http://localhost/OECDStat_Metadata/ShowMetadata.ashx?Dataset=FFS_USA&amp;Coords=%5bMEA%5d.%5bUSA_DT_10%5d&amp;ShowOnWeb=true&amp;Lang=en" TargetMode="External"/><Relationship Id="rId34" Type="http://schemas.openxmlformats.org/officeDocument/2006/relationships/hyperlink" Target="http://localhost/OECDStat_Metadata/ShowMetadata.ashx?Dataset=FFS_USA&amp;Coords=%5bMEA%5d.%5bUSA_TE_143%5d&amp;ShowOnWeb=true&amp;Lang=en" TargetMode="External"/><Relationship Id="rId42" Type="http://schemas.openxmlformats.org/officeDocument/2006/relationships/hyperlink" Target="http://localhost/OECDStat_Metadata/ShowMetadata.ashx?Dataset=FFS_USA&amp;Coords=%5bMEA%5d.%5bUSA_TE_176%5d&amp;ShowOnWeb=true&amp;Lang=en" TargetMode="External"/><Relationship Id="rId47" Type="http://schemas.openxmlformats.org/officeDocument/2006/relationships/hyperlink" Target="http://localhost/OECDStat_Metadata/ShowMetadata.ashx?Dataset=FFS_USA&amp;Coords=%5bMEA%5d.%5bUSA_TE_187%5d&amp;ShowOnWeb=true&amp;Lang=en" TargetMode="External"/><Relationship Id="rId50" Type="http://schemas.openxmlformats.org/officeDocument/2006/relationships/hyperlink" Target="http://www.oecd.org/site/tadffss/data/" TargetMode="External"/><Relationship Id="rId7" Type="http://schemas.openxmlformats.org/officeDocument/2006/relationships/hyperlink" Target="http://localhost/OECDStat_Metadata/ShowMetadata.ashx?Dataset=FFS_USA&amp;Coords=%5bMEA%5d.%5bUSA_TE_27%5d&amp;ShowOnWeb=true&amp;Lang=en" TargetMode="External"/><Relationship Id="rId12" Type="http://schemas.openxmlformats.org/officeDocument/2006/relationships/hyperlink" Target="http://localhost/OECDStat_Metadata/ShowMetadata.ashx?Dataset=FFS_USA&amp;Coords=%5bMEA%5d.%5bUSA_TE_55%5d&amp;ShowOnWeb=true&amp;Lang=en" TargetMode="External"/><Relationship Id="rId17" Type="http://schemas.openxmlformats.org/officeDocument/2006/relationships/hyperlink" Target="http://localhost/OECDStat_Metadata/ShowMetadata.ashx?Dataset=FFS_USA&amp;Coords=%5bMEA%5d.%5bUSA_TE_68%5d&amp;ShowOnWeb=true&amp;Lang=en" TargetMode="External"/><Relationship Id="rId25" Type="http://schemas.openxmlformats.org/officeDocument/2006/relationships/hyperlink" Target="http://localhost/OECDStat_Metadata/ShowMetadata.ashx?Dataset=FFS_USA&amp;Coords=%5bMEA%5d.%5bUSA_TE_03%5d&amp;ShowOnWeb=true&amp;Lang=en" TargetMode="External"/><Relationship Id="rId33" Type="http://schemas.openxmlformats.org/officeDocument/2006/relationships/hyperlink" Target="http://localhost/OECDStat_Metadata/ShowMetadata.ashx?Dataset=FFS_USA&amp;Coords=%5bMEA%5d.%5bUSA_TE_14%5d&amp;ShowOnWeb=true&amp;Lang=en" TargetMode="External"/><Relationship Id="rId38" Type="http://schemas.openxmlformats.org/officeDocument/2006/relationships/hyperlink" Target="http://localhost/OECDStat_Metadata/ShowMetadata.ashx?Dataset=FFS_USA&amp;Coords=%5bMEA%5d.%5bUSA_TE_156%5d&amp;ShowOnWeb=true&amp;Lang=en" TargetMode="External"/><Relationship Id="rId46" Type="http://schemas.openxmlformats.org/officeDocument/2006/relationships/hyperlink" Target="http://localhost/OECDStat_Metadata/ShowMetadata.ashx?Dataset=FFS_USA&amp;Coords=%5bMEA%5d.%5bUSA_TE_185%5d&amp;ShowOnWeb=true&amp;Lang=en" TargetMode="External"/><Relationship Id="rId2" Type="http://schemas.openxmlformats.org/officeDocument/2006/relationships/hyperlink" Target="http://localhost/OECDStat_Metadata/ShowMetadata.ashx?Dataset=FFS_USA&amp;Coords=%5bMEA%5d.%5bUSA_TE_197%5d&amp;ShowOnWeb=true&amp;Lang=en" TargetMode="External"/><Relationship Id="rId16" Type="http://schemas.openxmlformats.org/officeDocument/2006/relationships/hyperlink" Target="http://localhost/OECDStat_Metadata/ShowMetadata.ashx?Dataset=FFS_USA&amp;Coords=%5bMEA%5d.%5bUSA_TE_60%5d&amp;ShowOnWeb=true&amp;Lang=en" TargetMode="External"/><Relationship Id="rId20" Type="http://schemas.openxmlformats.org/officeDocument/2006/relationships/hyperlink" Target="http://localhost/OECDStat_Metadata/ShowMetadata.ashx?Dataset=FFS_USA&amp;Coords=%5bMEA%5d.%5bUSA_DT_09%5d&amp;ShowOnWeb=true&amp;Lang=en" TargetMode="External"/><Relationship Id="rId29" Type="http://schemas.openxmlformats.org/officeDocument/2006/relationships/hyperlink" Target="http://localhost/OECDStat_Metadata/ShowMetadata.ashx?Dataset=FFS_USA&amp;Coords=%5bMEA%5d.%5bUSA_TE_123%5d&amp;ShowOnWeb=true&amp;Lang=en" TargetMode="External"/><Relationship Id="rId41" Type="http://schemas.openxmlformats.org/officeDocument/2006/relationships/hyperlink" Target="http://localhost/OECDStat_Metadata/ShowMetadata.ashx?Dataset=FFS_USA&amp;Coords=%5bMEA%5d.%5bUSA_TE_169%5d&amp;ShowOnWeb=true&amp;Lang=en" TargetMode="External"/><Relationship Id="rId1" Type="http://schemas.openxmlformats.org/officeDocument/2006/relationships/hyperlink" Target="http://localhost/OECDStat_Metadata/ShowMetadata.ashx?Dataset=FFS_USA&amp;Coords=%5bMEA%5d.%5bUSA_TE_196%5d&amp;ShowOnWeb=true&amp;Lang=en" TargetMode="External"/><Relationship Id="rId6" Type="http://schemas.openxmlformats.org/officeDocument/2006/relationships/hyperlink" Target="http://localhost/OECDStat_Metadata/ShowMetadata.ashx?Dataset=FFS_USA&amp;Coords=%5bMEA%5d.%5bUSA_TE_24%5d&amp;ShowOnWeb=true&amp;Lang=en" TargetMode="External"/><Relationship Id="rId11" Type="http://schemas.openxmlformats.org/officeDocument/2006/relationships/hyperlink" Target="http://localhost/OECDStat_Metadata/ShowMetadata.ashx?Dataset=FFS_USA&amp;Coords=%5bMEA%5d.%5bUSA_TE_54%5d&amp;ShowOnWeb=true&amp;Lang=en" TargetMode="External"/><Relationship Id="rId24" Type="http://schemas.openxmlformats.org/officeDocument/2006/relationships/hyperlink" Target="http://localhost/OECDStat_Metadata/ShowMetadata.ashx?Dataset=FFS_USA&amp;Coords=%5bMEA%5d.%5bUSA_DT_19%5d&amp;ShowOnWeb=true&amp;Lang=en" TargetMode="External"/><Relationship Id="rId32" Type="http://schemas.openxmlformats.org/officeDocument/2006/relationships/hyperlink" Target="http://localhost/OECDStat_Metadata/ShowMetadata.ashx?Dataset=FFS_USA&amp;Coords=%5bMEA%5d.%5bUSA_TE_128%5d&amp;ShowOnWeb=true&amp;Lang=en" TargetMode="External"/><Relationship Id="rId37" Type="http://schemas.openxmlformats.org/officeDocument/2006/relationships/hyperlink" Target="http://localhost/OECDStat_Metadata/ShowMetadata.ashx?Dataset=FFS_USA&amp;Coords=%5bMEA%5d.%5bUSA_TE_155%5d&amp;ShowOnWeb=true&amp;Lang=en" TargetMode="External"/><Relationship Id="rId40" Type="http://schemas.openxmlformats.org/officeDocument/2006/relationships/hyperlink" Target="http://localhost/OECDStat_Metadata/ShowMetadata.ashx?Dataset=FFS_USA&amp;Coords=%5bMEA%5d.%5bUSA_TE_162%5d&amp;ShowOnWeb=true&amp;Lang=en" TargetMode="External"/><Relationship Id="rId45" Type="http://schemas.openxmlformats.org/officeDocument/2006/relationships/hyperlink" Target="http://localhost/OECDStat_Metadata/ShowMetadata.ashx?Dataset=FFS_USA&amp;Coords=%5bMEA%5d.%5bUSA_TE_184%5d&amp;ShowOnWeb=true&amp;Lang=en" TargetMode="External"/><Relationship Id="rId5" Type="http://schemas.openxmlformats.org/officeDocument/2006/relationships/hyperlink" Target="http://localhost/OECDStat_Metadata/ShowMetadata.ashx?Dataset=FFS_USA&amp;Coords=%5bMEA%5d.%5bUSA_TE_23%5d&amp;ShowOnWeb=true&amp;Lang=en" TargetMode="External"/><Relationship Id="rId15" Type="http://schemas.openxmlformats.org/officeDocument/2006/relationships/hyperlink" Target="http://localhost/OECDStat_Metadata/ShowMetadata.ashx?Dataset=FFS_USA&amp;Coords=%5bMEA%5d.%5bUSA_TE_58%5d&amp;ShowOnWeb=true&amp;Lang=en" TargetMode="External"/><Relationship Id="rId23" Type="http://schemas.openxmlformats.org/officeDocument/2006/relationships/hyperlink" Target="http://localhost/OECDStat_Metadata/ShowMetadata.ashx?Dataset=FFS_USA&amp;Coords=%5bMEA%5d.%5bUSA_DT_17%5d&amp;ShowOnWeb=true&amp;Lang=en" TargetMode="External"/><Relationship Id="rId28" Type="http://schemas.openxmlformats.org/officeDocument/2006/relationships/hyperlink" Target="http://localhost/OECDStat_Metadata/ShowMetadata.ashx?Dataset=FFS_USA&amp;Coords=%5bMEA%5d.%5bUSA_TE_119%5d&amp;ShowOnWeb=true&amp;Lang=en" TargetMode="External"/><Relationship Id="rId36" Type="http://schemas.openxmlformats.org/officeDocument/2006/relationships/hyperlink" Target="http://localhost/OECDStat_Metadata/ShowMetadata.ashx?Dataset=FFS_USA&amp;Coords=%5bMEA%5d.%5bUSA_TE_153%5d&amp;ShowOnWeb=true&amp;Lang=en" TargetMode="External"/><Relationship Id="rId49" Type="http://schemas.openxmlformats.org/officeDocument/2006/relationships/hyperlink" Target="http://www.oecd.org/site/tadffss/data/" TargetMode="External"/><Relationship Id="rId10" Type="http://schemas.openxmlformats.org/officeDocument/2006/relationships/hyperlink" Target="http://localhost/OECDStat_Metadata/ShowMetadata.ashx?Dataset=FFS_USA&amp;Coords=%5bMEA%5d.%5bUSA_TE_50%5d&amp;ShowOnWeb=true&amp;Lang=en" TargetMode="External"/><Relationship Id="rId19" Type="http://schemas.openxmlformats.org/officeDocument/2006/relationships/hyperlink" Target="http://localhost/OECDStat_Metadata/ShowMetadata.ashx?Dataset=FFS_USA&amp;Coords=%5bMEA%5d.%5bUSA_DT_07%5d&amp;ShowOnWeb=true&amp;Lang=en" TargetMode="External"/><Relationship Id="rId31" Type="http://schemas.openxmlformats.org/officeDocument/2006/relationships/hyperlink" Target="http://localhost/OECDStat_Metadata/ShowMetadata.ashx?Dataset=FFS_USA&amp;Coords=%5bMEA%5d.%5bUSA_TE_127%5d&amp;ShowOnWeb=true&amp;Lang=en" TargetMode="External"/><Relationship Id="rId44" Type="http://schemas.openxmlformats.org/officeDocument/2006/relationships/hyperlink" Target="http://localhost/OECDStat_Metadata/ShowMetadata.ashx?Dataset=FFS_USA&amp;Coords=%5bMEA%5d.%5bUSA_TE_178%5d&amp;ShowOnWeb=true&amp;Lang=en" TargetMode="External"/><Relationship Id="rId4" Type="http://schemas.openxmlformats.org/officeDocument/2006/relationships/hyperlink" Target="http://localhost/OECDStat_Metadata/ShowMetadata.ashx?Dataset=FFS_USA&amp;Coords=%5bMEA%5d.%5bUSA_TE_214%5d&amp;ShowOnWeb=true&amp;Lang=en" TargetMode="External"/><Relationship Id="rId9" Type="http://schemas.openxmlformats.org/officeDocument/2006/relationships/hyperlink" Target="http://localhost/OECDStat_Metadata/ShowMetadata.ashx?Dataset=FFS_USA&amp;Coords=%5bMEA%5d.%5bUSA_TE_37%5d&amp;ShowOnWeb=true&amp;Lang=en" TargetMode="External"/><Relationship Id="rId14" Type="http://schemas.openxmlformats.org/officeDocument/2006/relationships/hyperlink" Target="http://localhost/OECDStat_Metadata/ShowMetadata.ashx?Dataset=FFS_USA&amp;Coords=%5bMEA%5d.%5bUSA_TE_57%5d&amp;ShowOnWeb=true&amp;Lang=en" TargetMode="External"/><Relationship Id="rId22" Type="http://schemas.openxmlformats.org/officeDocument/2006/relationships/hyperlink" Target="http://localhost/OECDStat_Metadata/ShowMetadata.ashx?Dataset=FFS_USA&amp;Coords=%5bMEA%5d.%5bUSA_DT_11%5d&amp;ShowOnWeb=true&amp;Lang=en" TargetMode="External"/><Relationship Id="rId27" Type="http://schemas.openxmlformats.org/officeDocument/2006/relationships/hyperlink" Target="http://localhost/OECDStat_Metadata/ShowMetadata.ashx?Dataset=FFS_USA&amp;Coords=%5bMEA%5d.%5bUSA_TE_104%5d&amp;ShowOnWeb=true&amp;Lang=en" TargetMode="External"/><Relationship Id="rId30" Type="http://schemas.openxmlformats.org/officeDocument/2006/relationships/hyperlink" Target="http://localhost/OECDStat_Metadata/ShowMetadata.ashx?Dataset=FFS_USA&amp;Coords=%5bMEA%5d.%5bUSA_TE_126%5d&amp;ShowOnWeb=true&amp;Lang=en" TargetMode="External"/><Relationship Id="rId35" Type="http://schemas.openxmlformats.org/officeDocument/2006/relationships/hyperlink" Target="http://localhost/OECDStat_Metadata/ShowMetadata.ashx?Dataset=FFS_USA&amp;Coords=%5bMEA%5d.%5bUSA_TE_144%5d&amp;ShowOnWeb=true&amp;Lang=en" TargetMode="External"/><Relationship Id="rId43" Type="http://schemas.openxmlformats.org/officeDocument/2006/relationships/hyperlink" Target="http://localhost/OECDStat_Metadata/ShowMetadata.ashx?Dataset=FFS_USA&amp;Coords=%5bMEA%5d.%5bUSA_TE_177%5d&amp;ShowOnWeb=true&amp;Lang=en" TargetMode="External"/><Relationship Id="rId48" Type="http://schemas.openxmlformats.org/officeDocument/2006/relationships/hyperlink" Target="http://localhost/OECDStat_Metadata/ShowMetadata.ashx?Dataset=FFS_USA&amp;Coords=%5bMEA%5d.%5bUSA_TE_190%5d&amp;ShowOnWeb=true&amp;Lang=en" TargetMode="External"/><Relationship Id="rId8" Type="http://schemas.openxmlformats.org/officeDocument/2006/relationships/hyperlink" Target="http://localhost/OECDStat_Metadata/ShowMetadata.ashx?Dataset=FFS_USA&amp;Coords=%5bMEA%5d.%5bUSA_TE_36%5d&amp;ShowOnWeb=true&amp;Lang=e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xim.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90" zoomScaleNormal="90" workbookViewId="0"/>
  </sheetViews>
  <sheetFormatPr defaultRowHeight="15" x14ac:dyDescent="0.3"/>
  <cols>
    <col min="1" max="1" width="100.140625" customWidth="1"/>
  </cols>
  <sheetData>
    <row r="1" spans="1:1" ht="16.5" x14ac:dyDescent="0.3">
      <c r="A1" s="12" t="s">
        <v>117</v>
      </c>
    </row>
    <row r="2" spans="1:1" ht="15.75" x14ac:dyDescent="0.3">
      <c r="A2" s="13"/>
    </row>
    <row r="3" spans="1:1" ht="30.75" x14ac:dyDescent="0.3">
      <c r="A3" s="14" t="s">
        <v>111</v>
      </c>
    </row>
    <row r="4" spans="1:1" ht="15.75" x14ac:dyDescent="0.3">
      <c r="A4" s="14"/>
    </row>
    <row r="5" spans="1:1" x14ac:dyDescent="0.3">
      <c r="A5" s="15" t="s">
        <v>112</v>
      </c>
    </row>
    <row r="6" spans="1:1" x14ac:dyDescent="0.3">
      <c r="A6" s="16" t="s">
        <v>118</v>
      </c>
    </row>
    <row r="7" spans="1:1" ht="15.75" x14ac:dyDescent="0.3">
      <c r="A7" s="1"/>
    </row>
    <row r="8" spans="1:1" ht="15.75" x14ac:dyDescent="0.3">
      <c r="A8" s="1" t="s">
        <v>0</v>
      </c>
    </row>
    <row r="9" spans="1:1" ht="30.75" x14ac:dyDescent="0.3">
      <c r="A9" s="14" t="s">
        <v>113</v>
      </c>
    </row>
    <row r="10" spans="1:1" ht="48.95" customHeight="1" x14ac:dyDescent="0.3">
      <c r="A10" s="14" t="s">
        <v>114</v>
      </c>
    </row>
    <row r="11" spans="1:1" ht="45.75" x14ac:dyDescent="0.3">
      <c r="A11" s="14" t="s">
        <v>115</v>
      </c>
    </row>
    <row r="12" spans="1:1" ht="15.75" x14ac:dyDescent="0.3">
      <c r="A12" s="13"/>
    </row>
    <row r="13" spans="1:1" ht="15.75" x14ac:dyDescent="0.3">
      <c r="A13" s="17" t="s">
        <v>116</v>
      </c>
    </row>
    <row r="14" spans="1:1" x14ac:dyDescent="0.3">
      <c r="A14" s="6" t="s">
        <v>2</v>
      </c>
    </row>
    <row r="15" spans="1:1" x14ac:dyDescent="0.3">
      <c r="A15" s="6" t="s">
        <v>81</v>
      </c>
    </row>
    <row r="16" spans="1:1" x14ac:dyDescent="0.3">
      <c r="A16" s="6" t="s">
        <v>3</v>
      </c>
    </row>
    <row r="17" spans="1:1" x14ac:dyDescent="0.3">
      <c r="A17" s="6" t="s">
        <v>4</v>
      </c>
    </row>
    <row r="18" spans="1:1" ht="15.75" x14ac:dyDescent="0.3">
      <c r="A18" s="18"/>
    </row>
    <row r="19" spans="1:1" ht="45.75" x14ac:dyDescent="0.3">
      <c r="A19" s="19" t="s">
        <v>1</v>
      </c>
    </row>
  </sheetData>
  <hyperlinks>
    <hyperlink ref="A5" r:id="rId1" display="Full report and the methodology note: odi.org/g20-coal-subsidies"/>
    <hyperlink ref="A6" r:id="rId2"/>
    <hyperlink ref="A14" location="'Fiscal support'!A1" display="Fiscal support"/>
    <hyperlink ref="A15" location="'Public finance (domestic)'!A1" display="Public finance (domestic)"/>
    <hyperlink ref="A16" location="'Public finance (international)'!A1" display="Public finance (international)"/>
    <hyperlink ref="A17" location="'SOE investment'!A1" display="SOE investmen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zoomScale="80" zoomScaleNormal="80" workbookViewId="0"/>
  </sheetViews>
  <sheetFormatPr defaultRowHeight="15" x14ac:dyDescent="0.3"/>
  <cols>
    <col min="1" max="1" width="25.85546875" customWidth="1"/>
    <col min="2" max="2" width="15.140625" customWidth="1"/>
    <col min="3" max="3" width="16.85546875" customWidth="1"/>
    <col min="4" max="4" width="16.28515625" customWidth="1"/>
    <col min="5" max="5" width="25.85546875" customWidth="1"/>
    <col min="6" max="6" width="18.5703125" customWidth="1"/>
    <col min="7" max="7" width="12.28515625" customWidth="1"/>
    <col min="8" max="8" width="18" customWidth="1"/>
    <col min="9" max="10" width="11.5703125" bestFit="1" customWidth="1"/>
    <col min="11" max="11" width="14.42578125" customWidth="1"/>
    <col min="12" max="12" width="11.5703125" customWidth="1"/>
    <col min="13" max="13" width="34.85546875" style="40" customWidth="1"/>
  </cols>
  <sheetData>
    <row r="1" spans="1:13" ht="15.75" x14ac:dyDescent="0.3">
      <c r="A1" s="20" t="s">
        <v>119</v>
      </c>
      <c r="B1" s="20"/>
      <c r="C1" s="20"/>
      <c r="D1" s="7"/>
      <c r="E1" s="7"/>
      <c r="F1" s="7"/>
      <c r="G1" s="7"/>
      <c r="H1" s="7"/>
      <c r="I1" s="8"/>
      <c r="J1" s="8"/>
      <c r="K1" s="8"/>
      <c r="L1" s="8"/>
      <c r="M1" s="34"/>
    </row>
    <row r="2" spans="1:13" x14ac:dyDescent="0.3">
      <c r="A2" s="8"/>
      <c r="B2" s="8"/>
      <c r="C2" s="8"/>
      <c r="D2" s="8"/>
      <c r="E2" s="8"/>
      <c r="F2" s="8"/>
      <c r="G2" s="8"/>
      <c r="H2" s="8"/>
      <c r="I2" s="8"/>
      <c r="J2" s="8"/>
      <c r="K2" s="8"/>
      <c r="L2" s="8"/>
      <c r="M2" s="34"/>
    </row>
    <row r="3" spans="1:13" ht="38.25" x14ac:dyDescent="0.3">
      <c r="A3" s="33" t="s">
        <v>6</v>
      </c>
      <c r="B3" s="33" t="s">
        <v>7</v>
      </c>
      <c r="C3" s="33" t="s">
        <v>8</v>
      </c>
      <c r="D3" s="33" t="s">
        <v>9</v>
      </c>
      <c r="E3" s="33" t="s">
        <v>10</v>
      </c>
      <c r="F3" s="33" t="s">
        <v>11</v>
      </c>
      <c r="G3" s="33" t="s">
        <v>12</v>
      </c>
      <c r="H3" s="33" t="s">
        <v>13</v>
      </c>
      <c r="I3" s="33" t="s">
        <v>107</v>
      </c>
      <c r="J3" s="33" t="s">
        <v>106</v>
      </c>
      <c r="K3" s="33" t="s">
        <v>92</v>
      </c>
      <c r="L3" s="33" t="s">
        <v>14</v>
      </c>
      <c r="M3" s="35" t="s">
        <v>15</v>
      </c>
    </row>
    <row r="4" spans="1:13" ht="38.25" x14ac:dyDescent="0.3">
      <c r="A4" s="10" t="s">
        <v>65</v>
      </c>
      <c r="B4" s="22" t="s">
        <v>122</v>
      </c>
      <c r="C4" s="22" t="s">
        <v>39</v>
      </c>
      <c r="D4" s="22" t="s">
        <v>66</v>
      </c>
      <c r="E4" s="22" t="s">
        <v>40</v>
      </c>
      <c r="F4" s="22" t="s">
        <v>21</v>
      </c>
      <c r="G4" s="22" t="s">
        <v>22</v>
      </c>
      <c r="H4" s="22" t="s">
        <v>29</v>
      </c>
      <c r="I4" s="23"/>
      <c r="J4" s="23"/>
      <c r="K4" s="24"/>
      <c r="L4" s="28" t="s">
        <v>108</v>
      </c>
      <c r="M4" s="36" t="s">
        <v>98</v>
      </c>
    </row>
    <row r="5" spans="1:13" ht="38.25" x14ac:dyDescent="0.3">
      <c r="A5" s="10" t="s">
        <v>65</v>
      </c>
      <c r="B5" s="22" t="s">
        <v>122</v>
      </c>
      <c r="C5" s="22" t="s">
        <v>39</v>
      </c>
      <c r="D5" s="22" t="s">
        <v>66</v>
      </c>
      <c r="E5" s="22" t="s">
        <v>40</v>
      </c>
      <c r="F5" s="22" t="s">
        <v>21</v>
      </c>
      <c r="G5" s="22" t="s">
        <v>22</v>
      </c>
      <c r="H5" s="22" t="s">
        <v>30</v>
      </c>
      <c r="I5" s="23"/>
      <c r="J5" s="23"/>
      <c r="K5" s="24"/>
      <c r="L5" s="28" t="s">
        <v>108</v>
      </c>
      <c r="M5" s="36" t="s">
        <v>98</v>
      </c>
    </row>
    <row r="6" spans="1:13" ht="38.25" x14ac:dyDescent="0.3">
      <c r="A6" s="10" t="s">
        <v>65</v>
      </c>
      <c r="B6" s="22" t="s">
        <v>122</v>
      </c>
      <c r="C6" s="22" t="s">
        <v>39</v>
      </c>
      <c r="D6" s="22" t="s">
        <v>66</v>
      </c>
      <c r="E6" s="22" t="s">
        <v>40</v>
      </c>
      <c r="F6" s="22" t="s">
        <v>21</v>
      </c>
      <c r="G6" s="22" t="s">
        <v>22</v>
      </c>
      <c r="H6" s="22" t="s">
        <v>23</v>
      </c>
      <c r="I6" s="23"/>
      <c r="J6" s="23"/>
      <c r="K6" s="24"/>
      <c r="L6" s="28" t="s">
        <v>108</v>
      </c>
      <c r="M6" s="36" t="s">
        <v>98</v>
      </c>
    </row>
    <row r="7" spans="1:13" ht="38.25" x14ac:dyDescent="0.3">
      <c r="A7" s="10" t="s">
        <v>67</v>
      </c>
      <c r="B7" s="22" t="s">
        <v>122</v>
      </c>
      <c r="C7" s="22" t="s">
        <v>39</v>
      </c>
      <c r="D7" s="22" t="s">
        <v>66</v>
      </c>
      <c r="E7" s="22" t="s">
        <v>40</v>
      </c>
      <c r="F7" s="22" t="s">
        <v>21</v>
      </c>
      <c r="G7" s="22" t="s">
        <v>27</v>
      </c>
      <c r="H7" s="22"/>
      <c r="I7" s="23"/>
      <c r="J7" s="23"/>
      <c r="K7" s="24"/>
      <c r="L7" s="28" t="s">
        <v>108</v>
      </c>
      <c r="M7" s="36" t="s">
        <v>98</v>
      </c>
    </row>
    <row r="8" spans="1:13" ht="25.5" x14ac:dyDescent="0.3">
      <c r="A8" s="10" t="s">
        <v>93</v>
      </c>
      <c r="B8" s="22" t="s">
        <v>122</v>
      </c>
      <c r="C8" s="22" t="s">
        <v>39</v>
      </c>
      <c r="D8" s="22" t="s">
        <v>25</v>
      </c>
      <c r="E8" s="22" t="s">
        <v>26</v>
      </c>
      <c r="F8" s="22" t="s">
        <v>94</v>
      </c>
      <c r="G8" s="22" t="s">
        <v>22</v>
      </c>
      <c r="H8" s="22" t="s">
        <v>29</v>
      </c>
      <c r="I8" s="23">
        <v>292822</v>
      </c>
      <c r="J8" s="23">
        <v>380259</v>
      </c>
      <c r="K8" s="24">
        <f t="shared" ref="K8:K58" si="0">AVERAGE(I8:J8)</f>
        <v>336540.5</v>
      </c>
      <c r="L8" s="28" t="s">
        <v>108</v>
      </c>
      <c r="M8" s="36"/>
    </row>
    <row r="9" spans="1:13" ht="25.5" x14ac:dyDescent="0.3">
      <c r="A9" s="10" t="s">
        <v>93</v>
      </c>
      <c r="B9" s="22" t="s">
        <v>122</v>
      </c>
      <c r="C9" s="22" t="s">
        <v>39</v>
      </c>
      <c r="D9" s="22" t="s">
        <v>25</v>
      </c>
      <c r="E9" s="22" t="s">
        <v>26</v>
      </c>
      <c r="F9" s="22" t="s">
        <v>94</v>
      </c>
      <c r="G9" s="22" t="s">
        <v>22</v>
      </c>
      <c r="H9" s="22" t="s">
        <v>23</v>
      </c>
      <c r="I9" s="23">
        <v>7207178</v>
      </c>
      <c r="J9" s="23">
        <v>9619741</v>
      </c>
      <c r="K9" s="24">
        <f t="shared" si="0"/>
        <v>8413459.5</v>
      </c>
      <c r="L9" s="28" t="s">
        <v>108</v>
      </c>
      <c r="M9" s="36"/>
    </row>
    <row r="10" spans="1:13" ht="25.5" x14ac:dyDescent="0.3">
      <c r="A10" s="10" t="s">
        <v>95</v>
      </c>
      <c r="B10" s="22" t="s">
        <v>17</v>
      </c>
      <c r="C10" s="22" t="s">
        <v>39</v>
      </c>
      <c r="D10" s="22" t="s">
        <v>36</v>
      </c>
      <c r="E10" s="22" t="s">
        <v>40</v>
      </c>
      <c r="F10" s="22" t="s">
        <v>21</v>
      </c>
      <c r="G10" s="22" t="s">
        <v>22</v>
      </c>
      <c r="H10" s="22" t="s">
        <v>29</v>
      </c>
      <c r="I10" s="23"/>
      <c r="J10" s="23"/>
      <c r="K10" s="24"/>
      <c r="L10" s="28" t="s">
        <v>108</v>
      </c>
      <c r="M10" s="36" t="s">
        <v>98</v>
      </c>
    </row>
    <row r="11" spans="1:13" ht="25.5" x14ac:dyDescent="0.3">
      <c r="A11" s="10" t="s">
        <v>95</v>
      </c>
      <c r="B11" s="22" t="s">
        <v>17</v>
      </c>
      <c r="C11" s="22" t="s">
        <v>39</v>
      </c>
      <c r="D11" s="22" t="s">
        <v>36</v>
      </c>
      <c r="E11" s="22" t="s">
        <v>40</v>
      </c>
      <c r="F11" s="22" t="s">
        <v>21</v>
      </c>
      <c r="G11" s="22" t="s">
        <v>22</v>
      </c>
      <c r="H11" s="22" t="s">
        <v>30</v>
      </c>
      <c r="I11" s="23"/>
      <c r="J11" s="23"/>
      <c r="K11" s="24"/>
      <c r="L11" s="28" t="s">
        <v>108</v>
      </c>
      <c r="M11" s="36" t="s">
        <v>98</v>
      </c>
    </row>
    <row r="12" spans="1:13" ht="25.5" x14ac:dyDescent="0.3">
      <c r="A12" s="10" t="s">
        <v>95</v>
      </c>
      <c r="B12" s="22" t="s">
        <v>17</v>
      </c>
      <c r="C12" s="22" t="s">
        <v>39</v>
      </c>
      <c r="D12" s="22" t="s">
        <v>36</v>
      </c>
      <c r="E12" s="22" t="s">
        <v>40</v>
      </c>
      <c r="F12" s="22" t="s">
        <v>21</v>
      </c>
      <c r="G12" s="22" t="s">
        <v>22</v>
      </c>
      <c r="H12" s="22" t="s">
        <v>23</v>
      </c>
      <c r="I12" s="23"/>
      <c r="J12" s="23"/>
      <c r="K12" s="24"/>
      <c r="L12" s="28" t="s">
        <v>108</v>
      </c>
      <c r="M12" s="36" t="s">
        <v>98</v>
      </c>
    </row>
    <row r="13" spans="1:13" ht="25.5" x14ac:dyDescent="0.3">
      <c r="A13" s="10" t="s">
        <v>68</v>
      </c>
      <c r="B13" s="22" t="s">
        <v>122</v>
      </c>
      <c r="C13" s="22" t="s">
        <v>39</v>
      </c>
      <c r="D13" s="22" t="s">
        <v>25</v>
      </c>
      <c r="E13" s="22" t="s">
        <v>26</v>
      </c>
      <c r="F13" s="22" t="s">
        <v>94</v>
      </c>
      <c r="G13" s="22" t="s">
        <v>22</v>
      </c>
      <c r="H13" s="22" t="s">
        <v>23</v>
      </c>
      <c r="I13" s="23">
        <v>52500000</v>
      </c>
      <c r="J13" s="23">
        <v>48000000</v>
      </c>
      <c r="K13" s="24">
        <f t="shared" si="0"/>
        <v>50250000</v>
      </c>
      <c r="L13" s="28" t="s">
        <v>108</v>
      </c>
      <c r="M13" s="36"/>
    </row>
    <row r="14" spans="1:13" ht="25.5" x14ac:dyDescent="0.3">
      <c r="A14" s="10" t="s">
        <v>69</v>
      </c>
      <c r="B14" s="22" t="s">
        <v>122</v>
      </c>
      <c r="C14" s="22" t="s">
        <v>39</v>
      </c>
      <c r="D14" s="22" t="s">
        <v>25</v>
      </c>
      <c r="E14" s="22" t="s">
        <v>26</v>
      </c>
      <c r="F14" s="22" t="s">
        <v>94</v>
      </c>
      <c r="G14" s="22" t="s">
        <v>22</v>
      </c>
      <c r="H14" s="22" t="s">
        <v>23</v>
      </c>
      <c r="I14" s="23"/>
      <c r="J14" s="23"/>
      <c r="K14" s="24"/>
      <c r="L14" s="28" t="s">
        <v>108</v>
      </c>
      <c r="M14" s="36" t="s">
        <v>98</v>
      </c>
    </row>
    <row r="15" spans="1:13" ht="25.5" x14ac:dyDescent="0.3">
      <c r="A15" s="10" t="s">
        <v>70</v>
      </c>
      <c r="B15" s="22" t="s">
        <v>122</v>
      </c>
      <c r="C15" s="22" t="s">
        <v>39</v>
      </c>
      <c r="D15" s="22" t="s">
        <v>36</v>
      </c>
      <c r="E15" s="22" t="s">
        <v>40</v>
      </c>
      <c r="F15" s="22" t="s">
        <v>21</v>
      </c>
      <c r="G15" s="22" t="s">
        <v>22</v>
      </c>
      <c r="H15" s="22" t="s">
        <v>23</v>
      </c>
      <c r="I15" s="23">
        <v>30000000</v>
      </c>
      <c r="J15" s="23">
        <v>40000000</v>
      </c>
      <c r="K15" s="24">
        <f t="shared" si="0"/>
        <v>35000000</v>
      </c>
      <c r="L15" s="28" t="s">
        <v>108</v>
      </c>
      <c r="M15" s="36"/>
    </row>
    <row r="16" spans="1:13" ht="38.25" x14ac:dyDescent="0.3">
      <c r="A16" s="10" t="s">
        <v>71</v>
      </c>
      <c r="B16" s="22" t="s">
        <v>122</v>
      </c>
      <c r="C16" s="22" t="s">
        <v>39</v>
      </c>
      <c r="D16" s="22" t="s">
        <v>25</v>
      </c>
      <c r="E16" s="22" t="s">
        <v>26</v>
      </c>
      <c r="F16" s="22" t="s">
        <v>102</v>
      </c>
      <c r="G16" s="22" t="s">
        <v>22</v>
      </c>
      <c r="H16" s="22" t="s">
        <v>29</v>
      </c>
      <c r="I16" s="23">
        <v>5130245</v>
      </c>
      <c r="J16" s="23">
        <v>5046041</v>
      </c>
      <c r="K16" s="24">
        <f t="shared" si="0"/>
        <v>5088143</v>
      </c>
      <c r="L16" s="28" t="s">
        <v>108</v>
      </c>
      <c r="M16" s="36" t="s">
        <v>105</v>
      </c>
    </row>
    <row r="17" spans="1:13" ht="38.25" x14ac:dyDescent="0.3">
      <c r="A17" s="10" t="s">
        <v>71</v>
      </c>
      <c r="B17" s="22" t="s">
        <v>122</v>
      </c>
      <c r="C17" s="22" t="s">
        <v>39</v>
      </c>
      <c r="D17" s="22" t="s">
        <v>25</v>
      </c>
      <c r="E17" s="22" t="s">
        <v>26</v>
      </c>
      <c r="F17" s="22" t="s">
        <v>102</v>
      </c>
      <c r="G17" s="22" t="s">
        <v>22</v>
      </c>
      <c r="H17" s="22" t="s">
        <v>23</v>
      </c>
      <c r="I17" s="23">
        <v>126269755</v>
      </c>
      <c r="J17" s="23">
        <v>127653959</v>
      </c>
      <c r="K17" s="24">
        <f t="shared" si="0"/>
        <v>126961857</v>
      </c>
      <c r="L17" s="28" t="s">
        <v>108</v>
      </c>
      <c r="M17" s="36" t="s">
        <v>105</v>
      </c>
    </row>
    <row r="18" spans="1:13" ht="51" x14ac:dyDescent="0.3">
      <c r="A18" s="10" t="s">
        <v>72</v>
      </c>
      <c r="B18" s="22" t="s">
        <v>122</v>
      </c>
      <c r="C18" s="22" t="s">
        <v>39</v>
      </c>
      <c r="D18" s="22" t="s">
        <v>25</v>
      </c>
      <c r="E18" s="22" t="s">
        <v>26</v>
      </c>
      <c r="F18" s="22" t="s">
        <v>99</v>
      </c>
      <c r="G18" s="22" t="s">
        <v>27</v>
      </c>
      <c r="H18" s="22"/>
      <c r="I18" s="23">
        <v>428400000</v>
      </c>
      <c r="J18" s="23">
        <v>433100000</v>
      </c>
      <c r="K18" s="24">
        <f>AVERAGE(I18:J18)*0.4824</f>
        <v>207793800</v>
      </c>
      <c r="L18" s="28" t="s">
        <v>108</v>
      </c>
      <c r="M18" s="37" t="s">
        <v>100</v>
      </c>
    </row>
    <row r="19" spans="1:13" ht="38.25" x14ac:dyDescent="0.3">
      <c r="A19" s="10" t="s">
        <v>73</v>
      </c>
      <c r="B19" s="22" t="s">
        <v>122</v>
      </c>
      <c r="C19" s="22" t="s">
        <v>39</v>
      </c>
      <c r="D19" s="22" t="s">
        <v>25</v>
      </c>
      <c r="E19" s="22" t="s">
        <v>26</v>
      </c>
      <c r="F19" s="22" t="s">
        <v>102</v>
      </c>
      <c r="G19" s="22" t="s">
        <v>22</v>
      </c>
      <c r="H19" s="22" t="s">
        <v>23</v>
      </c>
      <c r="I19" s="23">
        <v>0</v>
      </c>
      <c r="J19" s="23">
        <v>57686</v>
      </c>
      <c r="K19" s="24">
        <f t="shared" si="0"/>
        <v>28843</v>
      </c>
      <c r="L19" s="28" t="s">
        <v>108</v>
      </c>
      <c r="M19" s="36"/>
    </row>
    <row r="20" spans="1:13" ht="25.5" x14ac:dyDescent="0.3">
      <c r="A20" s="10" t="s">
        <v>74</v>
      </c>
      <c r="B20" s="22" t="s">
        <v>122</v>
      </c>
      <c r="C20" s="22" t="s">
        <v>39</v>
      </c>
      <c r="D20" s="22" t="s">
        <v>36</v>
      </c>
      <c r="E20" s="22" t="s">
        <v>40</v>
      </c>
      <c r="F20" s="22" t="s">
        <v>21</v>
      </c>
      <c r="G20" s="22" t="s">
        <v>22</v>
      </c>
      <c r="H20" s="22" t="s">
        <v>29</v>
      </c>
      <c r="I20" s="23">
        <v>12310</v>
      </c>
      <c r="J20" s="23">
        <v>13357</v>
      </c>
      <c r="K20" s="24">
        <f t="shared" si="0"/>
        <v>12833.5</v>
      </c>
      <c r="L20" s="28" t="s">
        <v>108</v>
      </c>
      <c r="M20" s="36"/>
    </row>
    <row r="21" spans="1:13" ht="25.5" x14ac:dyDescent="0.3">
      <c r="A21" s="10" t="s">
        <v>74</v>
      </c>
      <c r="B21" s="22" t="s">
        <v>122</v>
      </c>
      <c r="C21" s="22" t="s">
        <v>39</v>
      </c>
      <c r="D21" s="22" t="s">
        <v>36</v>
      </c>
      <c r="E21" s="22" t="s">
        <v>40</v>
      </c>
      <c r="F21" s="22" t="s">
        <v>21</v>
      </c>
      <c r="G21" s="22" t="s">
        <v>22</v>
      </c>
      <c r="H21" s="22" t="s">
        <v>30</v>
      </c>
      <c r="I21" s="23">
        <v>400581</v>
      </c>
      <c r="J21" s="23">
        <v>501442</v>
      </c>
      <c r="K21" s="24">
        <f t="shared" si="0"/>
        <v>451011.5</v>
      </c>
      <c r="L21" s="28" t="s">
        <v>108</v>
      </c>
      <c r="M21" s="36"/>
    </row>
    <row r="22" spans="1:13" ht="25.5" x14ac:dyDescent="0.3">
      <c r="A22" s="10" t="s">
        <v>74</v>
      </c>
      <c r="B22" s="22" t="s">
        <v>122</v>
      </c>
      <c r="C22" s="22" t="s">
        <v>39</v>
      </c>
      <c r="D22" s="22" t="s">
        <v>36</v>
      </c>
      <c r="E22" s="22" t="s">
        <v>40</v>
      </c>
      <c r="F22" s="22" t="s">
        <v>21</v>
      </c>
      <c r="G22" s="22" t="s">
        <v>22</v>
      </c>
      <c r="H22" s="22" t="s">
        <v>23</v>
      </c>
      <c r="I22" s="23">
        <v>1787109</v>
      </c>
      <c r="J22" s="23">
        <v>1785201</v>
      </c>
      <c r="K22" s="24">
        <f t="shared" si="0"/>
        <v>1786155</v>
      </c>
      <c r="L22" s="28" t="s">
        <v>108</v>
      </c>
      <c r="M22" s="36"/>
    </row>
    <row r="23" spans="1:13" ht="38.25" x14ac:dyDescent="0.3">
      <c r="A23" s="10" t="s">
        <v>75</v>
      </c>
      <c r="B23" s="22" t="s">
        <v>122</v>
      </c>
      <c r="C23" s="22" t="s">
        <v>39</v>
      </c>
      <c r="D23" s="22" t="s">
        <v>36</v>
      </c>
      <c r="E23" s="22" t="s">
        <v>40</v>
      </c>
      <c r="F23" s="22" t="s">
        <v>76</v>
      </c>
      <c r="G23" s="22" t="s">
        <v>22</v>
      </c>
      <c r="H23" s="22" t="s">
        <v>29</v>
      </c>
      <c r="I23" s="23"/>
      <c r="J23" s="23"/>
      <c r="K23" s="24"/>
      <c r="L23" s="28" t="s">
        <v>108</v>
      </c>
      <c r="M23" s="36" t="s">
        <v>98</v>
      </c>
    </row>
    <row r="24" spans="1:13" ht="38.25" x14ac:dyDescent="0.3">
      <c r="A24" s="10" t="s">
        <v>75</v>
      </c>
      <c r="B24" s="22" t="s">
        <v>122</v>
      </c>
      <c r="C24" s="22" t="s">
        <v>39</v>
      </c>
      <c r="D24" s="22" t="s">
        <v>36</v>
      </c>
      <c r="E24" s="22" t="s">
        <v>40</v>
      </c>
      <c r="F24" s="22" t="s">
        <v>76</v>
      </c>
      <c r="G24" s="22" t="s">
        <v>22</v>
      </c>
      <c r="H24" s="22" t="s">
        <v>30</v>
      </c>
      <c r="I24" s="23"/>
      <c r="J24" s="23"/>
      <c r="K24" s="24"/>
      <c r="L24" s="28" t="s">
        <v>108</v>
      </c>
      <c r="M24" s="36" t="s">
        <v>98</v>
      </c>
    </row>
    <row r="25" spans="1:13" ht="38.25" x14ac:dyDescent="0.3">
      <c r="A25" s="10" t="s">
        <v>75</v>
      </c>
      <c r="B25" s="22" t="s">
        <v>122</v>
      </c>
      <c r="C25" s="22" t="s">
        <v>39</v>
      </c>
      <c r="D25" s="22" t="s">
        <v>36</v>
      </c>
      <c r="E25" s="22" t="s">
        <v>40</v>
      </c>
      <c r="F25" s="22" t="s">
        <v>76</v>
      </c>
      <c r="G25" s="22" t="s">
        <v>22</v>
      </c>
      <c r="H25" s="22" t="s">
        <v>23</v>
      </c>
      <c r="I25" s="23"/>
      <c r="J25" s="23"/>
      <c r="K25" s="24"/>
      <c r="L25" s="28" t="s">
        <v>108</v>
      </c>
      <c r="M25" s="36" t="s">
        <v>98</v>
      </c>
    </row>
    <row r="26" spans="1:13" ht="25.5" x14ac:dyDescent="0.3">
      <c r="A26" s="10" t="s">
        <v>43</v>
      </c>
      <c r="B26" s="22" t="s">
        <v>122</v>
      </c>
      <c r="C26" s="22" t="s">
        <v>39</v>
      </c>
      <c r="D26" s="22" t="s">
        <v>42</v>
      </c>
      <c r="E26" s="22" t="s">
        <v>40</v>
      </c>
      <c r="F26" s="22" t="s">
        <v>21</v>
      </c>
      <c r="G26" s="22" t="s">
        <v>22</v>
      </c>
      <c r="H26" s="22" t="s">
        <v>29</v>
      </c>
      <c r="I26" s="23">
        <v>19585</v>
      </c>
      <c r="J26" s="23">
        <v>20326</v>
      </c>
      <c r="K26" s="24">
        <f t="shared" si="0"/>
        <v>19955.5</v>
      </c>
      <c r="L26" s="28" t="s">
        <v>108</v>
      </c>
      <c r="M26" s="36"/>
    </row>
    <row r="27" spans="1:13" ht="25.5" x14ac:dyDescent="0.3">
      <c r="A27" s="10" t="s">
        <v>43</v>
      </c>
      <c r="B27" s="22" t="s">
        <v>122</v>
      </c>
      <c r="C27" s="22" t="s">
        <v>39</v>
      </c>
      <c r="D27" s="22" t="s">
        <v>42</v>
      </c>
      <c r="E27" s="22" t="s">
        <v>40</v>
      </c>
      <c r="F27" s="22" t="s">
        <v>21</v>
      </c>
      <c r="G27" s="22" t="s">
        <v>22</v>
      </c>
      <c r="H27" s="22" t="s">
        <v>30</v>
      </c>
      <c r="I27" s="23">
        <v>637288</v>
      </c>
      <c r="J27" s="23">
        <v>763064</v>
      </c>
      <c r="K27" s="24">
        <f t="shared" si="0"/>
        <v>700176</v>
      </c>
      <c r="L27" s="28" t="s">
        <v>108</v>
      </c>
      <c r="M27" s="36"/>
    </row>
    <row r="28" spans="1:13" ht="25.5" x14ac:dyDescent="0.3">
      <c r="A28" s="10" t="s">
        <v>43</v>
      </c>
      <c r="B28" s="22" t="s">
        <v>122</v>
      </c>
      <c r="C28" s="22" t="s">
        <v>39</v>
      </c>
      <c r="D28" s="22" t="s">
        <v>42</v>
      </c>
      <c r="E28" s="22" t="s">
        <v>40</v>
      </c>
      <c r="F28" s="22" t="s">
        <v>21</v>
      </c>
      <c r="G28" s="22" t="s">
        <v>22</v>
      </c>
      <c r="H28" s="22" t="s">
        <v>23</v>
      </c>
      <c r="I28" s="23">
        <v>2843128</v>
      </c>
      <c r="J28" s="23">
        <v>2716610</v>
      </c>
      <c r="K28" s="24">
        <f t="shared" si="0"/>
        <v>2779869</v>
      </c>
      <c r="L28" s="28" t="s">
        <v>108</v>
      </c>
      <c r="M28" s="36"/>
    </row>
    <row r="29" spans="1:13" ht="25.5" x14ac:dyDescent="0.3">
      <c r="A29" s="10" t="s">
        <v>77</v>
      </c>
      <c r="B29" s="22" t="s">
        <v>122</v>
      </c>
      <c r="C29" s="22" t="s">
        <v>39</v>
      </c>
      <c r="D29" s="22" t="s">
        <v>25</v>
      </c>
      <c r="E29" s="22" t="s">
        <v>26</v>
      </c>
      <c r="F29" s="22" t="s">
        <v>94</v>
      </c>
      <c r="G29" s="22" t="s">
        <v>22</v>
      </c>
      <c r="H29" s="22" t="s">
        <v>29</v>
      </c>
      <c r="I29" s="23">
        <v>19585</v>
      </c>
      <c r="J29" s="23">
        <v>19745</v>
      </c>
      <c r="K29" s="24">
        <f t="shared" si="0"/>
        <v>19665</v>
      </c>
      <c r="L29" s="28" t="s">
        <v>108</v>
      </c>
      <c r="M29" s="36"/>
    </row>
    <row r="30" spans="1:13" ht="25.5" x14ac:dyDescent="0.3">
      <c r="A30" s="10" t="s">
        <v>77</v>
      </c>
      <c r="B30" s="22" t="s">
        <v>122</v>
      </c>
      <c r="C30" s="22" t="s">
        <v>39</v>
      </c>
      <c r="D30" s="22" t="s">
        <v>25</v>
      </c>
      <c r="E30" s="22" t="s">
        <v>26</v>
      </c>
      <c r="F30" s="22" t="s">
        <v>94</v>
      </c>
      <c r="G30" s="22" t="s">
        <v>22</v>
      </c>
      <c r="H30" s="22" t="s">
        <v>30</v>
      </c>
      <c r="I30" s="23">
        <v>637288</v>
      </c>
      <c r="J30" s="23">
        <v>741262</v>
      </c>
      <c r="K30" s="24">
        <f t="shared" si="0"/>
        <v>689275</v>
      </c>
      <c r="L30" s="28" t="s">
        <v>108</v>
      </c>
      <c r="M30" s="36"/>
    </row>
    <row r="31" spans="1:13" ht="25.5" x14ac:dyDescent="0.3">
      <c r="A31" s="10" t="s">
        <v>77</v>
      </c>
      <c r="B31" s="22" t="s">
        <v>122</v>
      </c>
      <c r="C31" s="22" t="s">
        <v>39</v>
      </c>
      <c r="D31" s="22" t="s">
        <v>25</v>
      </c>
      <c r="E31" s="22" t="s">
        <v>26</v>
      </c>
      <c r="F31" s="22" t="s">
        <v>94</v>
      </c>
      <c r="G31" s="22" t="s">
        <v>22</v>
      </c>
      <c r="H31" s="22" t="s">
        <v>23</v>
      </c>
      <c r="I31" s="23">
        <v>2843128</v>
      </c>
      <c r="J31" s="23">
        <v>2638992</v>
      </c>
      <c r="K31" s="24">
        <f t="shared" si="0"/>
        <v>2741060</v>
      </c>
      <c r="L31" s="28" t="s">
        <v>108</v>
      </c>
      <c r="M31" s="36"/>
    </row>
    <row r="32" spans="1:13" ht="38.25" x14ac:dyDescent="0.3">
      <c r="A32" s="10" t="s">
        <v>78</v>
      </c>
      <c r="B32" s="22" t="s">
        <v>122</v>
      </c>
      <c r="C32" s="22" t="s">
        <v>39</v>
      </c>
      <c r="D32" s="22" t="s">
        <v>42</v>
      </c>
      <c r="E32" s="22" t="s">
        <v>40</v>
      </c>
      <c r="F32" s="22" t="s">
        <v>97</v>
      </c>
      <c r="G32" s="22" t="s">
        <v>22</v>
      </c>
      <c r="H32" s="22" t="s">
        <v>29</v>
      </c>
      <c r="I32" s="23"/>
      <c r="J32" s="23"/>
      <c r="K32" s="24"/>
      <c r="L32" s="28" t="s">
        <v>108</v>
      </c>
      <c r="M32" s="36" t="s">
        <v>98</v>
      </c>
    </row>
    <row r="33" spans="1:13" ht="38.25" x14ac:dyDescent="0.3">
      <c r="A33" s="10" t="s">
        <v>78</v>
      </c>
      <c r="B33" s="22" t="s">
        <v>122</v>
      </c>
      <c r="C33" s="22" t="s">
        <v>39</v>
      </c>
      <c r="D33" s="22" t="s">
        <v>42</v>
      </c>
      <c r="E33" s="22" t="s">
        <v>40</v>
      </c>
      <c r="F33" s="22" t="s">
        <v>97</v>
      </c>
      <c r="G33" s="22" t="s">
        <v>22</v>
      </c>
      <c r="H33" s="22" t="s">
        <v>30</v>
      </c>
      <c r="I33" s="23"/>
      <c r="J33" s="23"/>
      <c r="K33" s="24"/>
      <c r="L33" s="28" t="s">
        <v>108</v>
      </c>
      <c r="M33" s="36" t="s">
        <v>98</v>
      </c>
    </row>
    <row r="34" spans="1:13" ht="38.25" x14ac:dyDescent="0.3">
      <c r="A34" s="10" t="s">
        <v>78</v>
      </c>
      <c r="B34" s="22" t="s">
        <v>122</v>
      </c>
      <c r="C34" s="22" t="s">
        <v>39</v>
      </c>
      <c r="D34" s="22" t="s">
        <v>42</v>
      </c>
      <c r="E34" s="22" t="s">
        <v>40</v>
      </c>
      <c r="F34" s="22" t="s">
        <v>97</v>
      </c>
      <c r="G34" s="22" t="s">
        <v>22</v>
      </c>
      <c r="H34" s="22" t="s">
        <v>23</v>
      </c>
      <c r="I34" s="23"/>
      <c r="J34" s="23"/>
      <c r="K34" s="24"/>
      <c r="L34" s="28" t="s">
        <v>108</v>
      </c>
      <c r="M34" s="36" t="s">
        <v>98</v>
      </c>
    </row>
    <row r="35" spans="1:13" ht="38.25" x14ac:dyDescent="0.3">
      <c r="A35" s="10" t="s">
        <v>79</v>
      </c>
      <c r="B35" s="22" t="s">
        <v>122</v>
      </c>
      <c r="C35" s="22" t="s">
        <v>39</v>
      </c>
      <c r="D35" s="22" t="s">
        <v>25</v>
      </c>
      <c r="E35" s="22" t="s">
        <v>26</v>
      </c>
      <c r="F35" s="22" t="s">
        <v>102</v>
      </c>
      <c r="G35" s="22" t="s">
        <v>22</v>
      </c>
      <c r="H35" s="22" t="s">
        <v>23</v>
      </c>
      <c r="I35" s="23">
        <v>7734795</v>
      </c>
      <c r="J35" s="23">
        <v>7975567</v>
      </c>
      <c r="K35" s="24">
        <f t="shared" si="0"/>
        <v>7855181</v>
      </c>
      <c r="L35" s="28" t="s">
        <v>108</v>
      </c>
      <c r="M35" s="36"/>
    </row>
    <row r="36" spans="1:13" ht="38.25" x14ac:dyDescent="0.3">
      <c r="A36" s="10" t="s">
        <v>80</v>
      </c>
      <c r="B36" s="22" t="s">
        <v>122</v>
      </c>
      <c r="C36" s="22" t="s">
        <v>39</v>
      </c>
      <c r="D36" s="22" t="s">
        <v>42</v>
      </c>
      <c r="E36" s="22" t="s">
        <v>20</v>
      </c>
      <c r="F36" s="22" t="s">
        <v>76</v>
      </c>
      <c r="G36" s="22" t="s">
        <v>22</v>
      </c>
      <c r="H36" s="22" t="s">
        <v>23</v>
      </c>
      <c r="I36" s="23">
        <v>2700000</v>
      </c>
      <c r="J36" s="23">
        <v>2600000</v>
      </c>
      <c r="K36" s="24">
        <f t="shared" si="0"/>
        <v>2650000</v>
      </c>
      <c r="L36" s="28" t="s">
        <v>108</v>
      </c>
      <c r="M36" s="36"/>
    </row>
    <row r="37" spans="1:13" ht="25.5" x14ac:dyDescent="0.3">
      <c r="A37" s="10" t="s">
        <v>16</v>
      </c>
      <c r="B37" s="22" t="s">
        <v>17</v>
      </c>
      <c r="C37" s="22" t="s">
        <v>18</v>
      </c>
      <c r="D37" s="22" t="s">
        <v>19</v>
      </c>
      <c r="E37" s="22" t="s">
        <v>20</v>
      </c>
      <c r="F37" s="22" t="s">
        <v>109</v>
      </c>
      <c r="G37" s="22" t="s">
        <v>22</v>
      </c>
      <c r="H37" s="22" t="s">
        <v>23</v>
      </c>
      <c r="I37" s="23">
        <v>651295196</v>
      </c>
      <c r="J37" s="23">
        <v>646372679</v>
      </c>
      <c r="K37" s="24">
        <f t="shared" si="0"/>
        <v>648833937.5</v>
      </c>
      <c r="L37" s="28" t="s">
        <v>108</v>
      </c>
      <c r="M37" s="36"/>
    </row>
    <row r="38" spans="1:13" ht="51" x14ac:dyDescent="0.3">
      <c r="A38" s="10" t="s">
        <v>24</v>
      </c>
      <c r="B38" s="22" t="s">
        <v>122</v>
      </c>
      <c r="C38" s="22" t="s">
        <v>18</v>
      </c>
      <c r="D38" s="22" t="s">
        <v>25</v>
      </c>
      <c r="E38" s="22" t="s">
        <v>26</v>
      </c>
      <c r="F38" s="22" t="s">
        <v>99</v>
      </c>
      <c r="G38" s="22" t="s">
        <v>27</v>
      </c>
      <c r="H38" s="22"/>
      <c r="I38" s="23">
        <v>1122215</v>
      </c>
      <c r="J38" s="23">
        <v>0</v>
      </c>
      <c r="K38" s="24">
        <f>AVERAGE(I38:J38)*0.4824</f>
        <v>270678.25799999997</v>
      </c>
      <c r="L38" s="28" t="s">
        <v>108</v>
      </c>
      <c r="M38" s="37" t="s">
        <v>100</v>
      </c>
    </row>
    <row r="39" spans="1:13" ht="38.25" x14ac:dyDescent="0.3">
      <c r="A39" s="10" t="s">
        <v>28</v>
      </c>
      <c r="B39" s="22" t="s">
        <v>122</v>
      </c>
      <c r="C39" s="22" t="s">
        <v>18</v>
      </c>
      <c r="D39" s="22" t="s">
        <v>19</v>
      </c>
      <c r="E39" s="22" t="s">
        <v>20</v>
      </c>
      <c r="F39" s="22" t="s">
        <v>21</v>
      </c>
      <c r="G39" s="22" t="s">
        <v>22</v>
      </c>
      <c r="H39" s="22" t="s">
        <v>29</v>
      </c>
      <c r="I39" s="23">
        <v>8566</v>
      </c>
      <c r="J39" s="23">
        <v>4475</v>
      </c>
      <c r="K39" s="24">
        <f t="shared" si="0"/>
        <v>6520.5</v>
      </c>
      <c r="L39" s="28" t="s">
        <v>108</v>
      </c>
      <c r="M39" s="36"/>
    </row>
    <row r="40" spans="1:13" ht="38.25" x14ac:dyDescent="0.3">
      <c r="A40" s="10" t="s">
        <v>28</v>
      </c>
      <c r="B40" s="22" t="s">
        <v>122</v>
      </c>
      <c r="C40" s="22" t="s">
        <v>18</v>
      </c>
      <c r="D40" s="22" t="s">
        <v>19</v>
      </c>
      <c r="E40" s="22" t="s">
        <v>20</v>
      </c>
      <c r="F40" s="22" t="s">
        <v>21</v>
      </c>
      <c r="G40" s="22" t="s">
        <v>22</v>
      </c>
      <c r="H40" s="22" t="s">
        <v>30</v>
      </c>
      <c r="I40" s="23">
        <v>278750</v>
      </c>
      <c r="J40" s="23">
        <v>168011</v>
      </c>
      <c r="K40" s="24">
        <f t="shared" si="0"/>
        <v>223380.5</v>
      </c>
      <c r="L40" s="28" t="s">
        <v>108</v>
      </c>
      <c r="M40" s="36"/>
    </row>
    <row r="41" spans="1:13" ht="38.25" x14ac:dyDescent="0.3">
      <c r="A41" s="10" t="s">
        <v>28</v>
      </c>
      <c r="B41" s="22" t="s">
        <v>122</v>
      </c>
      <c r="C41" s="22" t="s">
        <v>18</v>
      </c>
      <c r="D41" s="22" t="s">
        <v>19</v>
      </c>
      <c r="E41" s="22" t="s">
        <v>20</v>
      </c>
      <c r="F41" s="22" t="s">
        <v>21</v>
      </c>
      <c r="G41" s="22" t="s">
        <v>22</v>
      </c>
      <c r="H41" s="22" t="s">
        <v>23</v>
      </c>
      <c r="I41" s="23">
        <v>1243587</v>
      </c>
      <c r="J41" s="23">
        <v>598142</v>
      </c>
      <c r="K41" s="24">
        <f t="shared" si="0"/>
        <v>920864.5</v>
      </c>
      <c r="L41" s="28" t="s">
        <v>108</v>
      </c>
      <c r="M41" s="38"/>
    </row>
    <row r="42" spans="1:13" ht="25.5" x14ac:dyDescent="0.3">
      <c r="A42" s="10" t="s">
        <v>31</v>
      </c>
      <c r="B42" s="22" t="s">
        <v>122</v>
      </c>
      <c r="C42" s="22" t="s">
        <v>18</v>
      </c>
      <c r="D42" s="22" t="s">
        <v>32</v>
      </c>
      <c r="E42" s="22" t="s">
        <v>20</v>
      </c>
      <c r="F42" s="22" t="s">
        <v>21</v>
      </c>
      <c r="G42" s="22" t="s">
        <v>22</v>
      </c>
      <c r="H42" s="22" t="s">
        <v>29</v>
      </c>
      <c r="I42" s="23">
        <v>16787</v>
      </c>
      <c r="J42" s="23">
        <v>17422</v>
      </c>
      <c r="K42" s="24">
        <f t="shared" si="0"/>
        <v>17104.5</v>
      </c>
      <c r="L42" s="28" t="s">
        <v>108</v>
      </c>
      <c r="M42" s="36"/>
    </row>
    <row r="43" spans="1:13" ht="25.5" x14ac:dyDescent="0.3">
      <c r="A43" s="10" t="s">
        <v>31</v>
      </c>
      <c r="B43" s="22" t="s">
        <v>122</v>
      </c>
      <c r="C43" s="22" t="s">
        <v>18</v>
      </c>
      <c r="D43" s="22" t="s">
        <v>32</v>
      </c>
      <c r="E43" s="22" t="s">
        <v>20</v>
      </c>
      <c r="F43" s="22" t="s">
        <v>21</v>
      </c>
      <c r="G43" s="22" t="s">
        <v>22</v>
      </c>
      <c r="H43" s="22" t="s">
        <v>30</v>
      </c>
      <c r="I43" s="23">
        <v>546247</v>
      </c>
      <c r="J43" s="23">
        <v>654055</v>
      </c>
      <c r="K43" s="24">
        <f t="shared" si="0"/>
        <v>600151</v>
      </c>
      <c r="L43" s="28" t="s">
        <v>108</v>
      </c>
      <c r="M43" s="38"/>
    </row>
    <row r="44" spans="1:13" ht="25.5" x14ac:dyDescent="0.3">
      <c r="A44" s="10" t="s">
        <v>31</v>
      </c>
      <c r="B44" s="22" t="s">
        <v>122</v>
      </c>
      <c r="C44" s="22" t="s">
        <v>18</v>
      </c>
      <c r="D44" s="22" t="s">
        <v>32</v>
      </c>
      <c r="E44" s="22" t="s">
        <v>20</v>
      </c>
      <c r="F44" s="22" t="s">
        <v>21</v>
      </c>
      <c r="G44" s="22" t="s">
        <v>22</v>
      </c>
      <c r="H44" s="22" t="s">
        <v>23</v>
      </c>
      <c r="I44" s="23">
        <v>2436966</v>
      </c>
      <c r="J44" s="23">
        <v>2328523</v>
      </c>
      <c r="K44" s="24">
        <f t="shared" si="0"/>
        <v>2382744.5</v>
      </c>
      <c r="L44" s="28" t="s">
        <v>108</v>
      </c>
      <c r="M44" s="38"/>
    </row>
    <row r="45" spans="1:13" ht="25.5" x14ac:dyDescent="0.3">
      <c r="A45" s="10" t="s">
        <v>33</v>
      </c>
      <c r="B45" s="22" t="s">
        <v>122</v>
      </c>
      <c r="C45" s="22" t="s">
        <v>18</v>
      </c>
      <c r="D45" s="22" t="s">
        <v>32</v>
      </c>
      <c r="E45" s="22" t="s">
        <v>20</v>
      </c>
      <c r="F45" s="22" t="s">
        <v>21</v>
      </c>
      <c r="G45" s="22" t="s">
        <v>22</v>
      </c>
      <c r="H45" s="22" t="s">
        <v>29</v>
      </c>
      <c r="I45" s="23">
        <v>54643</v>
      </c>
      <c r="J45" s="23">
        <v>58163</v>
      </c>
      <c r="K45" s="24">
        <f t="shared" si="0"/>
        <v>56403</v>
      </c>
      <c r="L45" s="28" t="s">
        <v>108</v>
      </c>
      <c r="M45" s="38"/>
    </row>
    <row r="46" spans="1:13" ht="25.5" x14ac:dyDescent="0.3">
      <c r="A46" s="10" t="s">
        <v>33</v>
      </c>
      <c r="B46" s="22" t="s">
        <v>122</v>
      </c>
      <c r="C46" s="22" t="s">
        <v>18</v>
      </c>
      <c r="D46" s="22" t="s">
        <v>32</v>
      </c>
      <c r="E46" s="22" t="s">
        <v>20</v>
      </c>
      <c r="F46" s="22" t="s">
        <v>21</v>
      </c>
      <c r="G46" s="22" t="s">
        <v>22</v>
      </c>
      <c r="H46" s="22" t="s">
        <v>30</v>
      </c>
      <c r="I46" s="23">
        <v>1778081</v>
      </c>
      <c r="J46" s="23">
        <v>2183528</v>
      </c>
      <c r="K46" s="24">
        <f t="shared" si="0"/>
        <v>1980804.5</v>
      </c>
      <c r="L46" s="28" t="s">
        <v>108</v>
      </c>
      <c r="M46" s="38"/>
    </row>
    <row r="47" spans="1:13" ht="25.5" x14ac:dyDescent="0.3">
      <c r="A47" s="10" t="s">
        <v>33</v>
      </c>
      <c r="B47" s="22" t="s">
        <v>122</v>
      </c>
      <c r="C47" s="22" t="s">
        <v>18</v>
      </c>
      <c r="D47" s="22" t="s">
        <v>32</v>
      </c>
      <c r="E47" s="22" t="s">
        <v>20</v>
      </c>
      <c r="F47" s="22" t="s">
        <v>21</v>
      </c>
      <c r="G47" s="22" t="s">
        <v>22</v>
      </c>
      <c r="H47" s="22" t="s">
        <v>23</v>
      </c>
      <c r="I47" s="23">
        <v>7932542</v>
      </c>
      <c r="J47" s="23">
        <v>7773650</v>
      </c>
      <c r="K47" s="24">
        <f t="shared" si="0"/>
        <v>7853096</v>
      </c>
      <c r="L47" s="28" t="s">
        <v>108</v>
      </c>
      <c r="M47" s="38"/>
    </row>
    <row r="48" spans="1:13" ht="25.5" x14ac:dyDescent="0.3">
      <c r="A48" s="10" t="s">
        <v>35</v>
      </c>
      <c r="B48" s="22" t="s">
        <v>122</v>
      </c>
      <c r="C48" s="22" t="s">
        <v>18</v>
      </c>
      <c r="D48" s="22" t="s">
        <v>36</v>
      </c>
      <c r="E48" s="22" t="s">
        <v>20</v>
      </c>
      <c r="F48" s="22" t="s">
        <v>21</v>
      </c>
      <c r="G48" s="22" t="s">
        <v>22</v>
      </c>
      <c r="H48" s="22" t="s">
        <v>37</v>
      </c>
      <c r="I48" s="23">
        <v>3136599</v>
      </c>
      <c r="J48" s="23">
        <v>3081651</v>
      </c>
      <c r="K48" s="24">
        <f t="shared" si="0"/>
        <v>3109125</v>
      </c>
      <c r="L48" s="28" t="s">
        <v>108</v>
      </c>
      <c r="M48" s="38"/>
    </row>
    <row r="49" spans="1:13" ht="25.5" x14ac:dyDescent="0.3">
      <c r="A49" s="10" t="s">
        <v>38</v>
      </c>
      <c r="B49" s="22" t="s">
        <v>122</v>
      </c>
      <c r="C49" s="22" t="s">
        <v>18</v>
      </c>
      <c r="D49" s="22" t="s">
        <v>36</v>
      </c>
      <c r="E49" s="22" t="s">
        <v>20</v>
      </c>
      <c r="F49" s="22" t="s">
        <v>21</v>
      </c>
      <c r="G49" s="22" t="s">
        <v>22</v>
      </c>
      <c r="H49" s="22" t="s">
        <v>37</v>
      </c>
      <c r="I49" s="23">
        <v>2796000</v>
      </c>
      <c r="J49" s="23">
        <v>2793000</v>
      </c>
      <c r="K49" s="24">
        <f t="shared" si="0"/>
        <v>2794500</v>
      </c>
      <c r="L49" s="28" t="s">
        <v>108</v>
      </c>
      <c r="M49" s="38"/>
    </row>
    <row r="50" spans="1:13" ht="25.5" x14ac:dyDescent="0.3">
      <c r="A50" s="10" t="s">
        <v>41</v>
      </c>
      <c r="B50" s="22" t="s">
        <v>17</v>
      </c>
      <c r="C50" s="22" t="s">
        <v>39</v>
      </c>
      <c r="D50" s="22" t="s">
        <v>36</v>
      </c>
      <c r="E50" s="22" t="s">
        <v>40</v>
      </c>
      <c r="F50" s="22" t="s">
        <v>21</v>
      </c>
      <c r="G50" s="22" t="s">
        <v>22</v>
      </c>
      <c r="H50" s="22" t="s">
        <v>29</v>
      </c>
      <c r="I50" s="23">
        <v>458061</v>
      </c>
      <c r="J50" s="23">
        <v>483855</v>
      </c>
      <c r="K50" s="24">
        <f t="shared" si="0"/>
        <v>470958</v>
      </c>
      <c r="L50" s="28" t="s">
        <v>108</v>
      </c>
      <c r="M50" s="36"/>
    </row>
    <row r="51" spans="1:13" ht="25.5" x14ac:dyDescent="0.3">
      <c r="A51" s="10" t="s">
        <v>41</v>
      </c>
      <c r="B51" s="22" t="s">
        <v>17</v>
      </c>
      <c r="C51" s="22" t="s">
        <v>39</v>
      </c>
      <c r="D51" s="22" t="s">
        <v>36</v>
      </c>
      <c r="E51" s="22" t="s">
        <v>40</v>
      </c>
      <c r="F51" s="22" t="s">
        <v>21</v>
      </c>
      <c r="G51" s="22" t="s">
        <v>22</v>
      </c>
      <c r="H51" s="22" t="s">
        <v>30</v>
      </c>
      <c r="I51" s="23">
        <v>14905248</v>
      </c>
      <c r="J51" s="23">
        <v>18164655</v>
      </c>
      <c r="K51" s="24">
        <f t="shared" si="0"/>
        <v>16534951.5</v>
      </c>
      <c r="L51" s="28" t="s">
        <v>108</v>
      </c>
      <c r="M51" s="36"/>
    </row>
    <row r="52" spans="1:13" ht="25.5" x14ac:dyDescent="0.3">
      <c r="A52" s="10" t="s">
        <v>41</v>
      </c>
      <c r="B52" s="22" t="s">
        <v>17</v>
      </c>
      <c r="C52" s="22" t="s">
        <v>39</v>
      </c>
      <c r="D52" s="22" t="s">
        <v>36</v>
      </c>
      <c r="E52" s="22" t="s">
        <v>40</v>
      </c>
      <c r="F52" s="22" t="s">
        <v>21</v>
      </c>
      <c r="G52" s="22" t="s">
        <v>22</v>
      </c>
      <c r="H52" s="22" t="s">
        <v>23</v>
      </c>
      <c r="I52" s="23">
        <v>66496697</v>
      </c>
      <c r="J52" s="23">
        <v>64668578</v>
      </c>
      <c r="K52" s="24">
        <f t="shared" si="0"/>
        <v>65582637.5</v>
      </c>
      <c r="L52" s="28" t="s">
        <v>108</v>
      </c>
      <c r="M52" s="36"/>
    </row>
    <row r="53" spans="1:13" ht="25.5" x14ac:dyDescent="0.3">
      <c r="A53" s="10" t="s">
        <v>41</v>
      </c>
      <c r="B53" s="22" t="s">
        <v>17</v>
      </c>
      <c r="C53" s="22" t="s">
        <v>39</v>
      </c>
      <c r="D53" s="22" t="s">
        <v>36</v>
      </c>
      <c r="E53" s="22" t="s">
        <v>40</v>
      </c>
      <c r="F53" s="22" t="s">
        <v>21</v>
      </c>
      <c r="G53" s="22" t="s">
        <v>22</v>
      </c>
      <c r="H53" s="22" t="s">
        <v>34</v>
      </c>
      <c r="I53" s="23">
        <v>58631764</v>
      </c>
      <c r="J53" s="23">
        <v>58171538</v>
      </c>
      <c r="K53" s="24">
        <f t="shared" si="0"/>
        <v>58401651</v>
      </c>
      <c r="L53" s="28" t="s">
        <v>108</v>
      </c>
      <c r="M53" s="36"/>
    </row>
    <row r="54" spans="1:13" ht="25.5" x14ac:dyDescent="0.3">
      <c r="A54" s="10" t="s">
        <v>41</v>
      </c>
      <c r="B54" s="22" t="s">
        <v>17</v>
      </c>
      <c r="C54" s="22" t="s">
        <v>39</v>
      </c>
      <c r="D54" s="22" t="s">
        <v>36</v>
      </c>
      <c r="E54" s="22" t="s">
        <v>40</v>
      </c>
      <c r="F54" s="22" t="s">
        <v>21</v>
      </c>
      <c r="G54" s="22" t="s">
        <v>22</v>
      </c>
      <c r="H54" s="22" t="s">
        <v>37</v>
      </c>
      <c r="I54" s="23">
        <v>9508230</v>
      </c>
      <c r="J54" s="23">
        <v>8511374</v>
      </c>
      <c r="K54" s="24">
        <f t="shared" si="0"/>
        <v>9009802</v>
      </c>
      <c r="L54" s="28" t="s">
        <v>108</v>
      </c>
      <c r="M54" s="36"/>
    </row>
    <row r="55" spans="1:13" ht="25.5" x14ac:dyDescent="0.3">
      <c r="A55" s="10" t="s">
        <v>43</v>
      </c>
      <c r="B55" s="22" t="s">
        <v>17</v>
      </c>
      <c r="C55" s="22" t="s">
        <v>39</v>
      </c>
      <c r="D55" s="22" t="s">
        <v>42</v>
      </c>
      <c r="E55" s="22" t="s">
        <v>40</v>
      </c>
      <c r="F55" s="22" t="s">
        <v>21</v>
      </c>
      <c r="G55" s="22" t="s">
        <v>22</v>
      </c>
      <c r="H55" s="22" t="s">
        <v>29</v>
      </c>
      <c r="I55" s="23">
        <v>548789</v>
      </c>
      <c r="J55" s="23">
        <v>570786</v>
      </c>
      <c r="K55" s="24">
        <f t="shared" si="0"/>
        <v>559787.5</v>
      </c>
      <c r="L55" s="28" t="s">
        <v>108</v>
      </c>
      <c r="M55" s="36"/>
    </row>
    <row r="56" spans="1:13" ht="25.5" x14ac:dyDescent="0.3">
      <c r="A56" s="10" t="s">
        <v>43</v>
      </c>
      <c r="B56" s="22" t="s">
        <v>17</v>
      </c>
      <c r="C56" s="22" t="s">
        <v>39</v>
      </c>
      <c r="D56" s="22" t="s">
        <v>42</v>
      </c>
      <c r="E56" s="22" t="s">
        <v>40</v>
      </c>
      <c r="F56" s="22" t="s">
        <v>21</v>
      </c>
      <c r="G56" s="22" t="s">
        <v>22</v>
      </c>
      <c r="H56" s="22" t="s">
        <v>30</v>
      </c>
      <c r="I56" s="23">
        <v>17857525</v>
      </c>
      <c r="J56" s="23">
        <v>21428170</v>
      </c>
      <c r="K56" s="24">
        <f t="shared" si="0"/>
        <v>19642847.5</v>
      </c>
      <c r="L56" s="28" t="s">
        <v>108</v>
      </c>
      <c r="M56" s="36"/>
    </row>
    <row r="57" spans="1:13" ht="25.5" x14ac:dyDescent="0.3">
      <c r="A57" s="10" t="s">
        <v>43</v>
      </c>
      <c r="B57" s="22" t="s">
        <v>17</v>
      </c>
      <c r="C57" s="22" t="s">
        <v>39</v>
      </c>
      <c r="D57" s="22" t="s">
        <v>42</v>
      </c>
      <c r="E57" s="22" t="s">
        <v>40</v>
      </c>
      <c r="F57" s="22" t="s">
        <v>21</v>
      </c>
      <c r="G57" s="22" t="s">
        <v>22</v>
      </c>
      <c r="H57" s="22" t="s">
        <v>23</v>
      </c>
      <c r="I57" s="23">
        <v>79667671</v>
      </c>
      <c r="J57" s="23">
        <v>76287122</v>
      </c>
      <c r="K57" s="24">
        <f t="shared" si="0"/>
        <v>77977396.5</v>
      </c>
      <c r="L57" s="28" t="s">
        <v>108</v>
      </c>
      <c r="M57" s="36"/>
    </row>
    <row r="58" spans="1:13" ht="25.5" x14ac:dyDescent="0.3">
      <c r="A58" s="10" t="s">
        <v>43</v>
      </c>
      <c r="B58" s="22" t="s">
        <v>17</v>
      </c>
      <c r="C58" s="22" t="s">
        <v>39</v>
      </c>
      <c r="D58" s="22" t="s">
        <v>42</v>
      </c>
      <c r="E58" s="22" t="s">
        <v>40</v>
      </c>
      <c r="F58" s="22" t="s">
        <v>21</v>
      </c>
      <c r="G58" s="22" t="s">
        <v>22</v>
      </c>
      <c r="H58" s="22" t="s">
        <v>34</v>
      </c>
      <c r="I58" s="23">
        <v>70244933</v>
      </c>
      <c r="J58" s="23">
        <v>68622804</v>
      </c>
      <c r="K58" s="24">
        <f t="shared" si="0"/>
        <v>69433868.5</v>
      </c>
      <c r="L58" s="28" t="s">
        <v>108</v>
      </c>
      <c r="M58" s="36"/>
    </row>
    <row r="59" spans="1:13" ht="25.5" x14ac:dyDescent="0.3">
      <c r="A59" s="10" t="s">
        <v>43</v>
      </c>
      <c r="B59" s="22" t="s">
        <v>17</v>
      </c>
      <c r="C59" s="22" t="s">
        <v>39</v>
      </c>
      <c r="D59" s="22" t="s">
        <v>42</v>
      </c>
      <c r="E59" s="22" t="s">
        <v>40</v>
      </c>
      <c r="F59" s="22" t="s">
        <v>21</v>
      </c>
      <c r="G59" s="22" t="s">
        <v>22</v>
      </c>
      <c r="H59" s="22" t="s">
        <v>37</v>
      </c>
      <c r="I59" s="23">
        <v>11391521</v>
      </c>
      <c r="J59" s="23">
        <v>10040551</v>
      </c>
      <c r="K59" s="24">
        <f t="shared" ref="K59:K79" si="1">AVERAGE(I59:J59)</f>
        <v>10716036</v>
      </c>
      <c r="L59" s="28" t="s">
        <v>108</v>
      </c>
      <c r="M59" s="36"/>
    </row>
    <row r="60" spans="1:13" ht="38.25" x14ac:dyDescent="0.3">
      <c r="A60" s="10" t="s">
        <v>44</v>
      </c>
      <c r="B60" s="22" t="s">
        <v>122</v>
      </c>
      <c r="C60" s="22" t="s">
        <v>39</v>
      </c>
      <c r="D60" s="22" t="s">
        <v>25</v>
      </c>
      <c r="E60" s="22" t="s">
        <v>26</v>
      </c>
      <c r="F60" s="22" t="s">
        <v>94</v>
      </c>
      <c r="G60" s="22" t="s">
        <v>22</v>
      </c>
      <c r="H60" s="22" t="s">
        <v>23</v>
      </c>
      <c r="I60" s="23">
        <v>3998000</v>
      </c>
      <c r="J60" s="23">
        <v>3109000</v>
      </c>
      <c r="K60" s="24">
        <f t="shared" si="1"/>
        <v>3553500</v>
      </c>
      <c r="L60" s="28" t="s">
        <v>108</v>
      </c>
      <c r="M60" s="36"/>
    </row>
    <row r="61" spans="1:13" ht="25.5" x14ac:dyDescent="0.3">
      <c r="A61" s="10" t="s">
        <v>45</v>
      </c>
      <c r="B61" s="22" t="s">
        <v>122</v>
      </c>
      <c r="C61" s="22" t="s">
        <v>39</v>
      </c>
      <c r="D61" s="22" t="s">
        <v>42</v>
      </c>
      <c r="E61" s="22" t="s">
        <v>40</v>
      </c>
      <c r="F61" s="22" t="s">
        <v>21</v>
      </c>
      <c r="G61" s="22" t="s">
        <v>22</v>
      </c>
      <c r="H61" s="22" t="s">
        <v>29</v>
      </c>
      <c r="I61" s="23"/>
      <c r="J61" s="23"/>
      <c r="K61" s="24"/>
      <c r="L61" s="28" t="s">
        <v>108</v>
      </c>
      <c r="M61" s="36" t="s">
        <v>98</v>
      </c>
    </row>
    <row r="62" spans="1:13" ht="25.5" x14ac:dyDescent="0.3">
      <c r="A62" s="10" t="s">
        <v>45</v>
      </c>
      <c r="B62" s="22" t="s">
        <v>122</v>
      </c>
      <c r="C62" s="22" t="s">
        <v>39</v>
      </c>
      <c r="D62" s="22" t="s">
        <v>42</v>
      </c>
      <c r="E62" s="22" t="s">
        <v>40</v>
      </c>
      <c r="F62" s="22" t="s">
        <v>21</v>
      </c>
      <c r="G62" s="22" t="s">
        <v>22</v>
      </c>
      <c r="H62" s="22" t="s">
        <v>30</v>
      </c>
      <c r="I62" s="23"/>
      <c r="J62" s="23"/>
      <c r="K62" s="24"/>
      <c r="L62" s="28" t="s">
        <v>108</v>
      </c>
      <c r="M62" s="36" t="s">
        <v>98</v>
      </c>
    </row>
    <row r="63" spans="1:13" ht="25.5" x14ac:dyDescent="0.3">
      <c r="A63" s="10" t="s">
        <v>45</v>
      </c>
      <c r="B63" s="22" t="s">
        <v>122</v>
      </c>
      <c r="C63" s="22" t="s">
        <v>39</v>
      </c>
      <c r="D63" s="22" t="s">
        <v>42</v>
      </c>
      <c r="E63" s="22" t="s">
        <v>40</v>
      </c>
      <c r="F63" s="22" t="s">
        <v>21</v>
      </c>
      <c r="G63" s="22" t="s">
        <v>22</v>
      </c>
      <c r="H63" s="22" t="s">
        <v>23</v>
      </c>
      <c r="I63" s="23"/>
      <c r="J63" s="23"/>
      <c r="K63" s="24"/>
      <c r="L63" s="28" t="s">
        <v>108</v>
      </c>
      <c r="M63" s="36" t="s">
        <v>98</v>
      </c>
    </row>
    <row r="64" spans="1:13" ht="25.5" x14ac:dyDescent="0.3">
      <c r="A64" s="10" t="s">
        <v>46</v>
      </c>
      <c r="B64" s="22" t="s">
        <v>122</v>
      </c>
      <c r="C64" s="22" t="s">
        <v>39</v>
      </c>
      <c r="D64" s="22" t="s">
        <v>19</v>
      </c>
      <c r="E64" s="22" t="s">
        <v>20</v>
      </c>
      <c r="F64" s="22" t="s">
        <v>21</v>
      </c>
      <c r="G64" s="22" t="s">
        <v>22</v>
      </c>
      <c r="H64" s="22" t="s">
        <v>23</v>
      </c>
      <c r="I64" s="23"/>
      <c r="J64" s="23"/>
      <c r="K64" s="24"/>
      <c r="L64" s="28" t="s">
        <v>108</v>
      </c>
      <c r="M64" s="36" t="s">
        <v>98</v>
      </c>
    </row>
    <row r="65" spans="1:13" ht="25.5" x14ac:dyDescent="0.3">
      <c r="A65" s="10" t="s">
        <v>46</v>
      </c>
      <c r="B65" s="22" t="s">
        <v>122</v>
      </c>
      <c r="C65" s="22" t="s">
        <v>39</v>
      </c>
      <c r="D65" s="22" t="s">
        <v>19</v>
      </c>
      <c r="E65" s="22" t="s">
        <v>20</v>
      </c>
      <c r="F65" s="22" t="s">
        <v>21</v>
      </c>
      <c r="G65" s="22" t="s">
        <v>22</v>
      </c>
      <c r="H65" s="22" t="s">
        <v>34</v>
      </c>
      <c r="I65" s="23"/>
      <c r="J65" s="23"/>
      <c r="K65" s="24"/>
      <c r="L65" s="28" t="s">
        <v>108</v>
      </c>
      <c r="M65" s="36" t="s">
        <v>98</v>
      </c>
    </row>
    <row r="66" spans="1:13" ht="25.5" x14ac:dyDescent="0.3">
      <c r="A66" s="10" t="s">
        <v>47</v>
      </c>
      <c r="B66" s="22" t="s">
        <v>122</v>
      </c>
      <c r="C66" s="22" t="s">
        <v>39</v>
      </c>
      <c r="D66" s="22" t="s">
        <v>25</v>
      </c>
      <c r="E66" s="22" t="s">
        <v>26</v>
      </c>
      <c r="F66" s="22" t="s">
        <v>94</v>
      </c>
      <c r="G66" s="22" t="s">
        <v>22</v>
      </c>
      <c r="H66" s="22" t="s">
        <v>23</v>
      </c>
      <c r="I66" s="23">
        <v>33800000</v>
      </c>
      <c r="J66" s="23">
        <v>35900000</v>
      </c>
      <c r="K66" s="24">
        <f t="shared" si="1"/>
        <v>34850000</v>
      </c>
      <c r="L66" s="28" t="s">
        <v>108</v>
      </c>
      <c r="M66" s="36"/>
    </row>
    <row r="67" spans="1:13" ht="69.95" customHeight="1" x14ac:dyDescent="0.3">
      <c r="A67" s="10" t="s">
        <v>48</v>
      </c>
      <c r="B67" s="22" t="s">
        <v>122</v>
      </c>
      <c r="C67" s="22" t="s">
        <v>39</v>
      </c>
      <c r="D67" s="22" t="s">
        <v>25</v>
      </c>
      <c r="E67" s="22" t="s">
        <v>26</v>
      </c>
      <c r="F67" s="22" t="s">
        <v>94</v>
      </c>
      <c r="G67" s="22" t="s">
        <v>27</v>
      </c>
      <c r="H67" s="22"/>
      <c r="I67" s="23">
        <v>150000000</v>
      </c>
      <c r="J67" s="23"/>
      <c r="K67" s="24">
        <f>AVERAGE(I67:J67)*0.4824</f>
        <v>72360000</v>
      </c>
      <c r="L67" s="28" t="s">
        <v>108</v>
      </c>
      <c r="M67" s="37" t="s">
        <v>104</v>
      </c>
    </row>
    <row r="68" spans="1:13" ht="56.1" customHeight="1" x14ac:dyDescent="0.3">
      <c r="A68" s="10" t="s">
        <v>49</v>
      </c>
      <c r="B68" s="22" t="s">
        <v>122</v>
      </c>
      <c r="C68" s="22" t="s">
        <v>39</v>
      </c>
      <c r="D68" s="22" t="s">
        <v>25</v>
      </c>
      <c r="E68" s="22" t="s">
        <v>26</v>
      </c>
      <c r="F68" s="22" t="s">
        <v>103</v>
      </c>
      <c r="G68" s="22" t="s">
        <v>27</v>
      </c>
      <c r="H68" s="22"/>
      <c r="I68" s="23">
        <v>38500000</v>
      </c>
      <c r="J68" s="23"/>
      <c r="K68" s="24">
        <f>AVERAGE(I68:J68)*0.4824</f>
        <v>18572400</v>
      </c>
      <c r="L68" s="28" t="s">
        <v>108</v>
      </c>
      <c r="M68" s="37" t="s">
        <v>100</v>
      </c>
    </row>
    <row r="69" spans="1:13" ht="51" x14ac:dyDescent="0.3">
      <c r="A69" s="10" t="s">
        <v>50</v>
      </c>
      <c r="B69" s="22" t="s">
        <v>122</v>
      </c>
      <c r="C69" s="22" t="s">
        <v>39</v>
      </c>
      <c r="D69" s="22" t="s">
        <v>25</v>
      </c>
      <c r="E69" s="22" t="s">
        <v>26</v>
      </c>
      <c r="F69" s="22" t="s">
        <v>99</v>
      </c>
      <c r="G69" s="22" t="s">
        <v>27</v>
      </c>
      <c r="H69" s="22"/>
      <c r="I69" s="23">
        <v>692054109</v>
      </c>
      <c r="J69" s="23">
        <v>581039410</v>
      </c>
      <c r="K69" s="24">
        <f>AVERAGE(I69:J69)*0.4824</f>
        <v>307070156.78280002</v>
      </c>
      <c r="L69" s="28" t="s">
        <v>108</v>
      </c>
      <c r="M69" s="37" t="s">
        <v>100</v>
      </c>
    </row>
    <row r="70" spans="1:13" ht="38.25" x14ac:dyDescent="0.3">
      <c r="A70" s="10" t="s">
        <v>51</v>
      </c>
      <c r="B70" s="22" t="s">
        <v>122</v>
      </c>
      <c r="C70" s="22" t="s">
        <v>39</v>
      </c>
      <c r="D70" s="22" t="s">
        <v>25</v>
      </c>
      <c r="E70" s="22" t="s">
        <v>40</v>
      </c>
      <c r="F70" s="22" t="s">
        <v>21</v>
      </c>
      <c r="G70" s="22" t="s">
        <v>27</v>
      </c>
      <c r="H70" s="22"/>
      <c r="I70" s="23"/>
      <c r="J70" s="23"/>
      <c r="K70" s="24"/>
      <c r="L70" s="28" t="s">
        <v>108</v>
      </c>
      <c r="M70" s="36" t="s">
        <v>98</v>
      </c>
    </row>
    <row r="71" spans="1:13" ht="51" x14ac:dyDescent="0.3">
      <c r="A71" s="10" t="s">
        <v>52</v>
      </c>
      <c r="B71" s="22" t="s">
        <v>122</v>
      </c>
      <c r="C71" s="22" t="s">
        <v>39</v>
      </c>
      <c r="D71" s="22" t="s">
        <v>25</v>
      </c>
      <c r="E71" s="22" t="s">
        <v>26</v>
      </c>
      <c r="F71" s="22" t="s">
        <v>101</v>
      </c>
      <c r="G71" s="22" t="s">
        <v>27</v>
      </c>
      <c r="H71" s="22"/>
      <c r="I71" s="23">
        <v>138288865</v>
      </c>
      <c r="J71" s="23">
        <v>45681993</v>
      </c>
      <c r="K71" s="24">
        <f>AVERAGE(I71:J71)*0.4824</f>
        <v>44373770.949599996</v>
      </c>
      <c r="L71" s="28" t="s">
        <v>108</v>
      </c>
      <c r="M71" s="37" t="s">
        <v>100</v>
      </c>
    </row>
    <row r="72" spans="1:13" ht="25.5" x14ac:dyDescent="0.3">
      <c r="A72" s="10" t="s">
        <v>53</v>
      </c>
      <c r="B72" s="22" t="s">
        <v>122</v>
      </c>
      <c r="C72" s="22" t="s">
        <v>39</v>
      </c>
      <c r="D72" s="22" t="s">
        <v>42</v>
      </c>
      <c r="E72" s="22" t="s">
        <v>40</v>
      </c>
      <c r="F72" s="22" t="s">
        <v>21</v>
      </c>
      <c r="G72" s="22" t="s">
        <v>22</v>
      </c>
      <c r="H72" s="22" t="s">
        <v>23</v>
      </c>
      <c r="I72" s="23"/>
      <c r="J72" s="23"/>
      <c r="K72" s="24"/>
      <c r="L72" s="28" t="s">
        <v>108</v>
      </c>
      <c r="M72" s="36" t="s">
        <v>98</v>
      </c>
    </row>
    <row r="73" spans="1:13" ht="25.5" x14ac:dyDescent="0.3">
      <c r="A73" s="10" t="s">
        <v>54</v>
      </c>
      <c r="B73" s="22" t="s">
        <v>122</v>
      </c>
      <c r="C73" s="22" t="s">
        <v>39</v>
      </c>
      <c r="D73" s="22" t="s">
        <v>36</v>
      </c>
      <c r="E73" s="22" t="s">
        <v>40</v>
      </c>
      <c r="F73" s="22" t="s">
        <v>21</v>
      </c>
      <c r="G73" s="22" t="s">
        <v>22</v>
      </c>
      <c r="H73" s="22" t="s">
        <v>29</v>
      </c>
      <c r="I73" s="23">
        <v>1819000</v>
      </c>
      <c r="J73" s="23"/>
      <c r="K73" s="24">
        <f t="shared" si="1"/>
        <v>1819000</v>
      </c>
      <c r="L73" s="28" t="s">
        <v>108</v>
      </c>
      <c r="M73" s="36" t="s">
        <v>110</v>
      </c>
    </row>
    <row r="74" spans="1:13" ht="25.5" x14ac:dyDescent="0.3">
      <c r="A74" s="10" t="s">
        <v>54</v>
      </c>
      <c r="B74" s="22" t="s">
        <v>122</v>
      </c>
      <c r="C74" s="22" t="s">
        <v>39</v>
      </c>
      <c r="D74" s="22" t="s">
        <v>36</v>
      </c>
      <c r="E74" s="22" t="s">
        <v>40</v>
      </c>
      <c r="F74" s="22" t="s">
        <v>21</v>
      </c>
      <c r="G74" s="22" t="s">
        <v>22</v>
      </c>
      <c r="H74" s="22" t="s">
        <v>30</v>
      </c>
      <c r="I74" s="23">
        <v>1819000</v>
      </c>
      <c r="J74" s="23"/>
      <c r="K74" s="24">
        <f t="shared" si="1"/>
        <v>1819000</v>
      </c>
      <c r="L74" s="28" t="s">
        <v>108</v>
      </c>
      <c r="M74" s="36" t="s">
        <v>110</v>
      </c>
    </row>
    <row r="75" spans="1:13" ht="25.5" x14ac:dyDescent="0.3">
      <c r="A75" s="10" t="s">
        <v>54</v>
      </c>
      <c r="B75" s="22" t="s">
        <v>122</v>
      </c>
      <c r="C75" s="22" t="s">
        <v>39</v>
      </c>
      <c r="D75" s="22" t="s">
        <v>36</v>
      </c>
      <c r="E75" s="22" t="s">
        <v>40</v>
      </c>
      <c r="F75" s="22" t="s">
        <v>21</v>
      </c>
      <c r="G75" s="22" t="s">
        <v>22</v>
      </c>
      <c r="H75" s="22" t="s">
        <v>23</v>
      </c>
      <c r="I75" s="23">
        <v>1819000</v>
      </c>
      <c r="J75" s="23"/>
      <c r="K75" s="24">
        <f t="shared" si="1"/>
        <v>1819000</v>
      </c>
      <c r="L75" s="28" t="s">
        <v>108</v>
      </c>
      <c r="M75" s="36" t="s">
        <v>110</v>
      </c>
    </row>
    <row r="76" spans="1:13" ht="25.5" x14ac:dyDescent="0.3">
      <c r="A76" s="10" t="s">
        <v>55</v>
      </c>
      <c r="B76" s="22" t="s">
        <v>122</v>
      </c>
      <c r="C76" s="22" t="s">
        <v>39</v>
      </c>
      <c r="D76" s="22" t="s">
        <v>36</v>
      </c>
      <c r="E76" s="22" t="s">
        <v>40</v>
      </c>
      <c r="F76" s="22" t="s">
        <v>21</v>
      </c>
      <c r="G76" s="22" t="s">
        <v>22</v>
      </c>
      <c r="H76" s="22" t="s">
        <v>37</v>
      </c>
      <c r="I76" s="23"/>
      <c r="J76" s="23"/>
      <c r="K76" s="24"/>
      <c r="L76" s="28" t="s">
        <v>108</v>
      </c>
      <c r="M76" s="36" t="s">
        <v>98</v>
      </c>
    </row>
    <row r="77" spans="1:13" ht="25.5" x14ac:dyDescent="0.3">
      <c r="A77" s="10" t="s">
        <v>56</v>
      </c>
      <c r="B77" s="22" t="s">
        <v>122</v>
      </c>
      <c r="C77" s="22" t="s">
        <v>39</v>
      </c>
      <c r="D77" s="22" t="s">
        <v>36</v>
      </c>
      <c r="E77" s="22" t="s">
        <v>40</v>
      </c>
      <c r="F77" s="22" t="s">
        <v>21</v>
      </c>
      <c r="G77" s="22" t="s">
        <v>22</v>
      </c>
      <c r="H77" s="22" t="s">
        <v>29</v>
      </c>
      <c r="I77" s="23">
        <v>3626000</v>
      </c>
      <c r="J77" s="23"/>
      <c r="K77" s="24">
        <f t="shared" si="1"/>
        <v>3626000</v>
      </c>
      <c r="L77" s="28" t="s">
        <v>108</v>
      </c>
      <c r="M77" s="36" t="s">
        <v>110</v>
      </c>
    </row>
    <row r="78" spans="1:13" ht="25.5" x14ac:dyDescent="0.3">
      <c r="A78" s="10" t="s">
        <v>56</v>
      </c>
      <c r="B78" s="22" t="s">
        <v>122</v>
      </c>
      <c r="C78" s="22" t="s">
        <v>39</v>
      </c>
      <c r="D78" s="22" t="s">
        <v>36</v>
      </c>
      <c r="E78" s="22" t="s">
        <v>40</v>
      </c>
      <c r="F78" s="22" t="s">
        <v>21</v>
      </c>
      <c r="G78" s="22" t="s">
        <v>22</v>
      </c>
      <c r="H78" s="22" t="s">
        <v>30</v>
      </c>
      <c r="I78" s="23">
        <v>3626000</v>
      </c>
      <c r="J78" s="23"/>
      <c r="K78" s="24">
        <f t="shared" si="1"/>
        <v>3626000</v>
      </c>
      <c r="L78" s="28" t="s">
        <v>108</v>
      </c>
      <c r="M78" s="36" t="s">
        <v>110</v>
      </c>
    </row>
    <row r="79" spans="1:13" ht="25.5" x14ac:dyDescent="0.3">
      <c r="A79" s="10" t="s">
        <v>56</v>
      </c>
      <c r="B79" s="22" t="s">
        <v>122</v>
      </c>
      <c r="C79" s="22" t="s">
        <v>39</v>
      </c>
      <c r="D79" s="22" t="s">
        <v>36</v>
      </c>
      <c r="E79" s="22" t="s">
        <v>40</v>
      </c>
      <c r="F79" s="22" t="s">
        <v>21</v>
      </c>
      <c r="G79" s="22" t="s">
        <v>22</v>
      </c>
      <c r="H79" s="22" t="s">
        <v>23</v>
      </c>
      <c r="I79" s="23">
        <v>3626000</v>
      </c>
      <c r="J79" s="23"/>
      <c r="K79" s="24">
        <f t="shared" si="1"/>
        <v>3626000</v>
      </c>
      <c r="L79" s="28" t="s">
        <v>108</v>
      </c>
      <c r="M79" s="36" t="s">
        <v>110</v>
      </c>
    </row>
    <row r="80" spans="1:13" ht="25.5" x14ac:dyDescent="0.3">
      <c r="A80" s="10" t="s">
        <v>57</v>
      </c>
      <c r="B80" s="22" t="s">
        <v>122</v>
      </c>
      <c r="C80" s="22" t="s">
        <v>39</v>
      </c>
      <c r="D80" s="22" t="s">
        <v>25</v>
      </c>
      <c r="E80" s="22" t="s">
        <v>26</v>
      </c>
      <c r="F80" s="22" t="s">
        <v>96</v>
      </c>
      <c r="G80" s="22" t="s">
        <v>22</v>
      </c>
      <c r="H80" s="22" t="s">
        <v>29</v>
      </c>
      <c r="I80" s="23"/>
      <c r="J80" s="23"/>
      <c r="K80" s="24"/>
      <c r="L80" s="28" t="s">
        <v>108</v>
      </c>
      <c r="M80" s="36" t="s">
        <v>98</v>
      </c>
    </row>
    <row r="81" spans="1:13" ht="25.5" x14ac:dyDescent="0.3">
      <c r="A81" s="10" t="s">
        <v>57</v>
      </c>
      <c r="B81" s="22" t="s">
        <v>122</v>
      </c>
      <c r="C81" s="22" t="s">
        <v>39</v>
      </c>
      <c r="D81" s="22" t="s">
        <v>25</v>
      </c>
      <c r="E81" s="22" t="s">
        <v>26</v>
      </c>
      <c r="F81" s="22" t="s">
        <v>96</v>
      </c>
      <c r="G81" s="22" t="s">
        <v>22</v>
      </c>
      <c r="H81" s="22" t="s">
        <v>30</v>
      </c>
      <c r="I81" s="23"/>
      <c r="J81" s="23"/>
      <c r="K81" s="24"/>
      <c r="L81" s="28" t="s">
        <v>108</v>
      </c>
      <c r="M81" s="36" t="s">
        <v>98</v>
      </c>
    </row>
    <row r="82" spans="1:13" ht="25.5" x14ac:dyDescent="0.3">
      <c r="A82" s="10" t="s">
        <v>57</v>
      </c>
      <c r="B82" s="22" t="s">
        <v>122</v>
      </c>
      <c r="C82" s="22" t="s">
        <v>39</v>
      </c>
      <c r="D82" s="22" t="s">
        <v>25</v>
      </c>
      <c r="E82" s="22" t="s">
        <v>26</v>
      </c>
      <c r="F82" s="22" t="s">
        <v>96</v>
      </c>
      <c r="G82" s="22" t="s">
        <v>22</v>
      </c>
      <c r="H82" s="22" t="s">
        <v>23</v>
      </c>
      <c r="I82" s="23"/>
      <c r="J82" s="23"/>
      <c r="K82" s="24"/>
      <c r="L82" s="28" t="s">
        <v>108</v>
      </c>
      <c r="M82" s="36" t="s">
        <v>98</v>
      </c>
    </row>
    <row r="83" spans="1:13" ht="38.25" x14ac:dyDescent="0.3">
      <c r="A83" s="10" t="s">
        <v>58</v>
      </c>
      <c r="B83" s="22" t="s">
        <v>122</v>
      </c>
      <c r="C83" s="22" t="s">
        <v>39</v>
      </c>
      <c r="D83" s="22" t="s">
        <v>25</v>
      </c>
      <c r="E83" s="22" t="s">
        <v>26</v>
      </c>
      <c r="F83" s="22" t="s">
        <v>99</v>
      </c>
      <c r="G83" s="22" t="s">
        <v>27</v>
      </c>
      <c r="H83" s="22"/>
      <c r="I83" s="23"/>
      <c r="J83" s="23"/>
      <c r="K83" s="24"/>
      <c r="L83" s="28" t="s">
        <v>108</v>
      </c>
      <c r="M83" s="36" t="s">
        <v>98</v>
      </c>
    </row>
    <row r="84" spans="1:13" ht="25.5" x14ac:dyDescent="0.3">
      <c r="A84" s="10" t="s">
        <v>59</v>
      </c>
      <c r="B84" s="22" t="s">
        <v>122</v>
      </c>
      <c r="C84" s="22" t="s">
        <v>39</v>
      </c>
      <c r="D84" s="22" t="s">
        <v>42</v>
      </c>
      <c r="E84" s="22" t="s">
        <v>40</v>
      </c>
      <c r="F84" s="22" t="s">
        <v>21</v>
      </c>
      <c r="G84" s="22" t="s">
        <v>22</v>
      </c>
      <c r="H84" s="22" t="s">
        <v>29</v>
      </c>
      <c r="I84" s="23"/>
      <c r="J84" s="23"/>
      <c r="K84" s="24"/>
      <c r="L84" s="28" t="s">
        <v>108</v>
      </c>
      <c r="M84" s="36" t="s">
        <v>98</v>
      </c>
    </row>
    <row r="85" spans="1:13" ht="25.5" x14ac:dyDescent="0.3">
      <c r="A85" s="10" t="s">
        <v>59</v>
      </c>
      <c r="B85" s="22" t="s">
        <v>122</v>
      </c>
      <c r="C85" s="22" t="s">
        <v>39</v>
      </c>
      <c r="D85" s="22" t="s">
        <v>42</v>
      </c>
      <c r="E85" s="22" t="s">
        <v>40</v>
      </c>
      <c r="F85" s="22" t="s">
        <v>21</v>
      </c>
      <c r="G85" s="22" t="s">
        <v>22</v>
      </c>
      <c r="H85" s="22" t="s">
        <v>30</v>
      </c>
      <c r="I85" s="23"/>
      <c r="J85" s="23"/>
      <c r="K85" s="24"/>
      <c r="L85" s="28" t="s">
        <v>108</v>
      </c>
      <c r="M85" s="36" t="s">
        <v>98</v>
      </c>
    </row>
    <row r="86" spans="1:13" ht="25.5" x14ac:dyDescent="0.3">
      <c r="A86" s="10" t="s">
        <v>59</v>
      </c>
      <c r="B86" s="22" t="s">
        <v>122</v>
      </c>
      <c r="C86" s="22" t="s">
        <v>39</v>
      </c>
      <c r="D86" s="22" t="s">
        <v>42</v>
      </c>
      <c r="E86" s="22" t="s">
        <v>40</v>
      </c>
      <c r="F86" s="22" t="s">
        <v>21</v>
      </c>
      <c r="G86" s="22" t="s">
        <v>22</v>
      </c>
      <c r="H86" s="22" t="s">
        <v>23</v>
      </c>
      <c r="I86" s="23"/>
      <c r="J86" s="23"/>
      <c r="K86" s="24"/>
      <c r="L86" s="28" t="s">
        <v>108</v>
      </c>
      <c r="M86" s="36" t="s">
        <v>98</v>
      </c>
    </row>
    <row r="87" spans="1:13" ht="25.5" x14ac:dyDescent="0.3">
      <c r="A87" s="10" t="s">
        <v>60</v>
      </c>
      <c r="B87" s="22" t="s">
        <v>122</v>
      </c>
      <c r="C87" s="22" t="s">
        <v>39</v>
      </c>
      <c r="D87" s="22" t="s">
        <v>36</v>
      </c>
      <c r="E87" s="22" t="s">
        <v>40</v>
      </c>
      <c r="F87" s="22" t="s">
        <v>21</v>
      </c>
      <c r="G87" s="22" t="s">
        <v>22</v>
      </c>
      <c r="H87" s="22" t="s">
        <v>29</v>
      </c>
      <c r="I87" s="23"/>
      <c r="J87" s="23"/>
      <c r="K87" s="24"/>
      <c r="L87" s="28" t="s">
        <v>108</v>
      </c>
      <c r="M87" s="36" t="s">
        <v>98</v>
      </c>
    </row>
    <row r="88" spans="1:13" ht="25.5" x14ac:dyDescent="0.3">
      <c r="A88" s="10" t="s">
        <v>60</v>
      </c>
      <c r="B88" s="22" t="s">
        <v>122</v>
      </c>
      <c r="C88" s="22" t="s">
        <v>39</v>
      </c>
      <c r="D88" s="22" t="s">
        <v>36</v>
      </c>
      <c r="E88" s="22" t="s">
        <v>40</v>
      </c>
      <c r="F88" s="22" t="s">
        <v>21</v>
      </c>
      <c r="G88" s="22" t="s">
        <v>22</v>
      </c>
      <c r="H88" s="22" t="s">
        <v>30</v>
      </c>
      <c r="I88" s="23"/>
      <c r="J88" s="23"/>
      <c r="K88" s="24"/>
      <c r="L88" s="28" t="s">
        <v>108</v>
      </c>
      <c r="M88" s="36" t="s">
        <v>98</v>
      </c>
    </row>
    <row r="89" spans="1:13" ht="25.5" x14ac:dyDescent="0.3">
      <c r="A89" s="10" t="s">
        <v>60</v>
      </c>
      <c r="B89" s="22" t="s">
        <v>122</v>
      </c>
      <c r="C89" s="22" t="s">
        <v>39</v>
      </c>
      <c r="D89" s="22" t="s">
        <v>36</v>
      </c>
      <c r="E89" s="22" t="s">
        <v>40</v>
      </c>
      <c r="F89" s="22" t="s">
        <v>21</v>
      </c>
      <c r="G89" s="22" t="s">
        <v>22</v>
      </c>
      <c r="H89" s="22" t="s">
        <v>23</v>
      </c>
      <c r="I89" s="23"/>
      <c r="J89" s="23"/>
      <c r="K89" s="24"/>
      <c r="L89" s="28" t="s">
        <v>108</v>
      </c>
      <c r="M89" s="36" t="s">
        <v>98</v>
      </c>
    </row>
    <row r="90" spans="1:13" ht="25.5" x14ac:dyDescent="0.3">
      <c r="A90" s="10" t="s">
        <v>61</v>
      </c>
      <c r="B90" s="22" t="s">
        <v>122</v>
      </c>
      <c r="C90" s="22" t="s">
        <v>39</v>
      </c>
      <c r="D90" s="22" t="s">
        <v>42</v>
      </c>
      <c r="E90" s="22" t="s">
        <v>40</v>
      </c>
      <c r="F90" s="22" t="s">
        <v>21</v>
      </c>
      <c r="G90" s="22" t="s">
        <v>22</v>
      </c>
      <c r="H90" s="22" t="s">
        <v>29</v>
      </c>
      <c r="I90" s="23"/>
      <c r="J90" s="23"/>
      <c r="K90" s="24"/>
      <c r="L90" s="28" t="s">
        <v>108</v>
      </c>
      <c r="M90" s="36" t="s">
        <v>98</v>
      </c>
    </row>
    <row r="91" spans="1:13" ht="25.5" x14ac:dyDescent="0.3">
      <c r="A91" s="10" t="s">
        <v>61</v>
      </c>
      <c r="B91" s="22" t="s">
        <v>122</v>
      </c>
      <c r="C91" s="22" t="s">
        <v>39</v>
      </c>
      <c r="D91" s="22" t="s">
        <v>42</v>
      </c>
      <c r="E91" s="22" t="s">
        <v>40</v>
      </c>
      <c r="F91" s="22" t="s">
        <v>21</v>
      </c>
      <c r="G91" s="22" t="s">
        <v>22</v>
      </c>
      <c r="H91" s="22" t="s">
        <v>30</v>
      </c>
      <c r="I91" s="23"/>
      <c r="J91" s="23"/>
      <c r="K91" s="24"/>
      <c r="L91" s="28" t="s">
        <v>108</v>
      </c>
      <c r="M91" s="36" t="s">
        <v>98</v>
      </c>
    </row>
    <row r="92" spans="1:13" ht="25.5" x14ac:dyDescent="0.3">
      <c r="A92" s="10" t="s">
        <v>61</v>
      </c>
      <c r="B92" s="22" t="s">
        <v>122</v>
      </c>
      <c r="C92" s="22" t="s">
        <v>39</v>
      </c>
      <c r="D92" s="22" t="s">
        <v>42</v>
      </c>
      <c r="E92" s="22" t="s">
        <v>40</v>
      </c>
      <c r="F92" s="22" t="s">
        <v>21</v>
      </c>
      <c r="G92" s="22" t="s">
        <v>22</v>
      </c>
      <c r="H92" s="22" t="s">
        <v>23</v>
      </c>
      <c r="I92" s="23"/>
      <c r="J92" s="23"/>
      <c r="K92" s="24"/>
      <c r="L92" s="28" t="s">
        <v>108</v>
      </c>
      <c r="M92" s="36" t="s">
        <v>98</v>
      </c>
    </row>
    <row r="93" spans="1:13" ht="25.5" x14ac:dyDescent="0.3">
      <c r="A93" s="10" t="s">
        <v>54</v>
      </c>
      <c r="B93" s="22" t="s">
        <v>122</v>
      </c>
      <c r="C93" s="22" t="s">
        <v>39</v>
      </c>
      <c r="D93" s="22" t="s">
        <v>36</v>
      </c>
      <c r="E93" s="22" t="s">
        <v>40</v>
      </c>
      <c r="F93" s="22" t="s">
        <v>21</v>
      </c>
      <c r="G93" s="22" t="s">
        <v>22</v>
      </c>
      <c r="H93" s="22" t="s">
        <v>29</v>
      </c>
      <c r="I93" s="23"/>
      <c r="J93" s="23"/>
      <c r="K93" s="24"/>
      <c r="L93" s="28" t="s">
        <v>108</v>
      </c>
      <c r="M93" s="36" t="s">
        <v>98</v>
      </c>
    </row>
    <row r="94" spans="1:13" ht="25.5" x14ac:dyDescent="0.3">
      <c r="A94" s="10" t="s">
        <v>54</v>
      </c>
      <c r="B94" s="22" t="s">
        <v>122</v>
      </c>
      <c r="C94" s="22" t="s">
        <v>39</v>
      </c>
      <c r="D94" s="22" t="s">
        <v>36</v>
      </c>
      <c r="E94" s="22" t="s">
        <v>40</v>
      </c>
      <c r="F94" s="22" t="s">
        <v>21</v>
      </c>
      <c r="G94" s="22" t="s">
        <v>22</v>
      </c>
      <c r="H94" s="22" t="s">
        <v>30</v>
      </c>
      <c r="I94" s="23"/>
      <c r="J94" s="23"/>
      <c r="K94" s="24"/>
      <c r="L94" s="28" t="s">
        <v>108</v>
      </c>
      <c r="M94" s="36" t="s">
        <v>98</v>
      </c>
    </row>
    <row r="95" spans="1:13" ht="25.5" x14ac:dyDescent="0.3">
      <c r="A95" s="10" t="s">
        <v>54</v>
      </c>
      <c r="B95" s="22" t="s">
        <v>122</v>
      </c>
      <c r="C95" s="22" t="s">
        <v>39</v>
      </c>
      <c r="D95" s="22" t="s">
        <v>36</v>
      </c>
      <c r="E95" s="22" t="s">
        <v>40</v>
      </c>
      <c r="F95" s="22" t="s">
        <v>21</v>
      </c>
      <c r="G95" s="22" t="s">
        <v>22</v>
      </c>
      <c r="H95" s="22" t="s">
        <v>23</v>
      </c>
      <c r="I95" s="23"/>
      <c r="J95" s="23"/>
      <c r="K95" s="24"/>
      <c r="L95" s="28" t="s">
        <v>108</v>
      </c>
      <c r="M95" s="36" t="s">
        <v>98</v>
      </c>
    </row>
    <row r="96" spans="1:13" ht="25.5" x14ac:dyDescent="0.3">
      <c r="A96" s="10" t="s">
        <v>62</v>
      </c>
      <c r="B96" s="22" t="s">
        <v>122</v>
      </c>
      <c r="C96" s="22" t="s">
        <v>39</v>
      </c>
      <c r="D96" s="22" t="s">
        <v>36</v>
      </c>
      <c r="E96" s="22" t="s">
        <v>40</v>
      </c>
      <c r="F96" s="22" t="s">
        <v>21</v>
      </c>
      <c r="G96" s="22" t="s">
        <v>22</v>
      </c>
      <c r="H96" s="22" t="s">
        <v>29</v>
      </c>
      <c r="I96" s="23"/>
      <c r="J96" s="23"/>
      <c r="K96" s="24"/>
      <c r="L96" s="28" t="s">
        <v>108</v>
      </c>
      <c r="M96" s="36" t="s">
        <v>98</v>
      </c>
    </row>
    <row r="97" spans="1:13" ht="25.5" x14ac:dyDescent="0.3">
      <c r="A97" s="10" t="s">
        <v>62</v>
      </c>
      <c r="B97" s="22" t="s">
        <v>122</v>
      </c>
      <c r="C97" s="22" t="s">
        <v>39</v>
      </c>
      <c r="D97" s="22" t="s">
        <v>36</v>
      </c>
      <c r="E97" s="22" t="s">
        <v>40</v>
      </c>
      <c r="F97" s="22" t="s">
        <v>21</v>
      </c>
      <c r="G97" s="22" t="s">
        <v>22</v>
      </c>
      <c r="H97" s="22" t="s">
        <v>30</v>
      </c>
      <c r="I97" s="23"/>
      <c r="J97" s="23"/>
      <c r="K97" s="24"/>
      <c r="L97" s="28" t="s">
        <v>108</v>
      </c>
      <c r="M97" s="36" t="s">
        <v>98</v>
      </c>
    </row>
    <row r="98" spans="1:13" ht="25.5" x14ac:dyDescent="0.3">
      <c r="A98" s="10" t="s">
        <v>62</v>
      </c>
      <c r="B98" s="22" t="s">
        <v>122</v>
      </c>
      <c r="C98" s="22" t="s">
        <v>39</v>
      </c>
      <c r="D98" s="22" t="s">
        <v>36</v>
      </c>
      <c r="E98" s="22" t="s">
        <v>40</v>
      </c>
      <c r="F98" s="22" t="s">
        <v>21</v>
      </c>
      <c r="G98" s="22" t="s">
        <v>22</v>
      </c>
      <c r="H98" s="22" t="s">
        <v>23</v>
      </c>
      <c r="I98" s="23"/>
      <c r="J98" s="23"/>
      <c r="K98" s="24"/>
      <c r="L98" s="28" t="s">
        <v>108</v>
      </c>
      <c r="M98" s="36" t="s">
        <v>98</v>
      </c>
    </row>
    <row r="99" spans="1:13" ht="38.25" x14ac:dyDescent="0.3">
      <c r="A99" s="10" t="s">
        <v>63</v>
      </c>
      <c r="B99" s="22" t="s">
        <v>122</v>
      </c>
      <c r="C99" s="22" t="s">
        <v>39</v>
      </c>
      <c r="D99" s="22" t="s">
        <v>36</v>
      </c>
      <c r="E99" s="22" t="s">
        <v>40</v>
      </c>
      <c r="F99" s="22" t="s">
        <v>21</v>
      </c>
      <c r="G99" s="22" t="s">
        <v>22</v>
      </c>
      <c r="H99" s="22" t="s">
        <v>29</v>
      </c>
      <c r="I99" s="23"/>
      <c r="J99" s="23"/>
      <c r="K99" s="24"/>
      <c r="L99" s="28" t="s">
        <v>108</v>
      </c>
      <c r="M99" s="36" t="s">
        <v>98</v>
      </c>
    </row>
    <row r="100" spans="1:13" ht="38.25" x14ac:dyDescent="0.3">
      <c r="A100" s="10" t="s">
        <v>63</v>
      </c>
      <c r="B100" s="22" t="s">
        <v>122</v>
      </c>
      <c r="C100" s="22" t="s">
        <v>39</v>
      </c>
      <c r="D100" s="22" t="s">
        <v>36</v>
      </c>
      <c r="E100" s="22" t="s">
        <v>40</v>
      </c>
      <c r="F100" s="22" t="s">
        <v>21</v>
      </c>
      <c r="G100" s="22" t="s">
        <v>22</v>
      </c>
      <c r="H100" s="22" t="s">
        <v>30</v>
      </c>
      <c r="I100" s="23"/>
      <c r="J100" s="23"/>
      <c r="K100" s="24"/>
      <c r="L100" s="28" t="s">
        <v>108</v>
      </c>
      <c r="M100" s="36" t="s">
        <v>98</v>
      </c>
    </row>
    <row r="101" spans="1:13" ht="38.25" x14ac:dyDescent="0.3">
      <c r="A101" s="10" t="s">
        <v>63</v>
      </c>
      <c r="B101" s="22" t="s">
        <v>122</v>
      </c>
      <c r="C101" s="22" t="s">
        <v>39</v>
      </c>
      <c r="D101" s="22" t="s">
        <v>36</v>
      </c>
      <c r="E101" s="22" t="s">
        <v>40</v>
      </c>
      <c r="F101" s="22" t="s">
        <v>21</v>
      </c>
      <c r="G101" s="22" t="s">
        <v>22</v>
      </c>
      <c r="H101" s="22" t="s">
        <v>23</v>
      </c>
      <c r="I101" s="23"/>
      <c r="J101" s="23"/>
      <c r="K101" s="24"/>
      <c r="L101" s="28" t="s">
        <v>108</v>
      </c>
      <c r="M101" s="36" t="s">
        <v>98</v>
      </c>
    </row>
    <row r="102" spans="1:13" ht="25.5" x14ac:dyDescent="0.3">
      <c r="A102" s="10" t="s">
        <v>64</v>
      </c>
      <c r="B102" s="22" t="s">
        <v>122</v>
      </c>
      <c r="C102" s="22" t="s">
        <v>39</v>
      </c>
      <c r="D102" s="22" t="s">
        <v>42</v>
      </c>
      <c r="E102" s="22" t="s">
        <v>40</v>
      </c>
      <c r="F102" s="22" t="s">
        <v>21</v>
      </c>
      <c r="G102" s="22" t="s">
        <v>22</v>
      </c>
      <c r="H102" s="22" t="s">
        <v>29</v>
      </c>
      <c r="I102" s="23"/>
      <c r="J102" s="23"/>
      <c r="K102" s="24"/>
      <c r="L102" s="28" t="s">
        <v>108</v>
      </c>
      <c r="M102" s="36" t="s">
        <v>98</v>
      </c>
    </row>
    <row r="103" spans="1:13" ht="25.5" x14ac:dyDescent="0.3">
      <c r="A103" s="10" t="s">
        <v>64</v>
      </c>
      <c r="B103" s="22" t="s">
        <v>122</v>
      </c>
      <c r="C103" s="22" t="s">
        <v>39</v>
      </c>
      <c r="D103" s="22" t="s">
        <v>42</v>
      </c>
      <c r="E103" s="22" t="s">
        <v>40</v>
      </c>
      <c r="F103" s="22" t="s">
        <v>21</v>
      </c>
      <c r="G103" s="22" t="s">
        <v>22</v>
      </c>
      <c r="H103" s="22" t="s">
        <v>30</v>
      </c>
      <c r="I103" s="23"/>
      <c r="J103" s="23"/>
      <c r="K103" s="24"/>
      <c r="L103" s="21" t="s">
        <v>108</v>
      </c>
      <c r="M103" s="36" t="s">
        <v>98</v>
      </c>
    </row>
    <row r="104" spans="1:13" ht="26.25" thickBot="1" x14ac:dyDescent="0.35">
      <c r="A104" s="10" t="s">
        <v>64</v>
      </c>
      <c r="B104" s="22" t="s">
        <v>122</v>
      </c>
      <c r="C104" s="22" t="s">
        <v>39</v>
      </c>
      <c r="D104" s="22" t="s">
        <v>42</v>
      </c>
      <c r="E104" s="22" t="s">
        <v>40</v>
      </c>
      <c r="F104" s="22" t="s">
        <v>21</v>
      </c>
      <c r="G104" s="22" t="s">
        <v>22</v>
      </c>
      <c r="H104" s="22" t="s">
        <v>23</v>
      </c>
      <c r="I104" s="23"/>
      <c r="J104" s="23"/>
      <c r="K104" s="24"/>
      <c r="L104" s="21" t="s">
        <v>108</v>
      </c>
      <c r="M104" s="36" t="s">
        <v>98</v>
      </c>
    </row>
    <row r="105" spans="1:13" s="26" customFormat="1" ht="13.5" thickBot="1" x14ac:dyDescent="0.25">
      <c r="A105" s="25" t="s">
        <v>5</v>
      </c>
      <c r="K105" s="27">
        <f>SUBTOTAL(9,K4:K104)</f>
        <v>1948071897.9903998</v>
      </c>
      <c r="M105" s="39"/>
    </row>
  </sheetData>
  <autoFilter ref="B3:H3"/>
  <hyperlinks>
    <hyperlink ref="A4" r:id="rId1" display="http://localhost/OECDStat_Metadata/ShowMetadata.ashx?Dataset=FFS_USA&amp;Coords=[MEA].[USA_TE_196]&amp;ShowOnWeb=true&amp;Lang=en"/>
    <hyperlink ref="A7" r:id="rId2" display="http://localhost/OECDStat_Metadata/ShowMetadata.ashx?Dataset=FFS_USA&amp;Coords=[MEA].[USA_TE_197]&amp;ShowOnWeb=true&amp;Lang=en"/>
    <hyperlink ref="A8" r:id="rId3" display="http://localhost/OECDStat_Metadata/ShowMetadata.ashx?Dataset=FFS_USA&amp;Coords=[MEA].[USA_TE_205]&amp;ShowOnWeb=true&amp;Lang=en"/>
    <hyperlink ref="A10" r:id="rId4" display="http://localhost/OECDStat_Metadata/ShowMetadata.ashx?Dataset=FFS_USA&amp;Coords=[MEA].[USA_TE_214]&amp;ShowOnWeb=true&amp;Lang=en"/>
    <hyperlink ref="A13" r:id="rId5" display="http://localhost/OECDStat_Metadata/ShowMetadata.ashx?Dataset=FFS_USA&amp;Coords=[MEA].[USA_TE_23]&amp;ShowOnWeb=true&amp;Lang=en"/>
    <hyperlink ref="A14" r:id="rId6" display="http://localhost/OECDStat_Metadata/ShowMetadata.ashx?Dataset=FFS_USA&amp;Coords=[MEA].[USA_TE_24]&amp;ShowOnWeb=true&amp;Lang=en"/>
    <hyperlink ref="A15" r:id="rId7" display="http://localhost/OECDStat_Metadata/ShowMetadata.ashx?Dataset=FFS_USA&amp;Coords=[MEA].[USA_TE_27]&amp;ShowOnWeb=true&amp;Lang=en"/>
    <hyperlink ref="A16" r:id="rId8" display="http://localhost/OECDStat_Metadata/ShowMetadata.ashx?Dataset=FFS_USA&amp;Coords=[MEA].[USA_TE_36]&amp;ShowOnWeb=true&amp;Lang=en"/>
    <hyperlink ref="A18" r:id="rId9" display="http://localhost/OECDStat_Metadata/ShowMetadata.ashx?Dataset=FFS_USA&amp;Coords=[MEA].[USA_TE_37]&amp;ShowOnWeb=true&amp;Lang=en"/>
    <hyperlink ref="A19" r:id="rId10" display="http://localhost/OECDStat_Metadata/ShowMetadata.ashx?Dataset=FFS_USA&amp;Coords=[MEA].[USA_TE_50]&amp;ShowOnWeb=true&amp;Lang=en"/>
    <hyperlink ref="A20" r:id="rId11" display="http://localhost/OECDStat_Metadata/ShowMetadata.ashx?Dataset=FFS_USA&amp;Coords=[MEA].[USA_TE_54]&amp;ShowOnWeb=true&amp;Lang=en"/>
    <hyperlink ref="A23" r:id="rId12" display="http://localhost/OECDStat_Metadata/ShowMetadata.ashx?Dataset=FFS_USA&amp;Coords=[MEA].[USA_TE_55]&amp;ShowOnWeb=true&amp;Lang=en"/>
    <hyperlink ref="A26" r:id="rId13" display="http://localhost/OECDStat_Metadata/ShowMetadata.ashx?Dataset=FFS_USA&amp;Coords=[MEA].[USA_TE_56]&amp;ShowOnWeb=true&amp;Lang=en"/>
    <hyperlink ref="A29" r:id="rId14" display="http://localhost/OECDStat_Metadata/ShowMetadata.ashx?Dataset=FFS_USA&amp;Coords=[MEA].[USA_TE_57]&amp;ShowOnWeb=true&amp;Lang=en"/>
    <hyperlink ref="A32" r:id="rId15" display="http://localhost/OECDStat_Metadata/ShowMetadata.ashx?Dataset=FFS_USA&amp;Coords=[MEA].[USA_TE_58]&amp;ShowOnWeb=true&amp;Lang=en"/>
    <hyperlink ref="A35" r:id="rId16" display="http://localhost/OECDStat_Metadata/ShowMetadata.ashx?Dataset=FFS_USA&amp;Coords=[MEA].[USA_TE_60]&amp;ShowOnWeb=true&amp;Lang=en"/>
    <hyperlink ref="A36" r:id="rId17" display="http://localhost/OECDStat_Metadata/ShowMetadata.ashx?Dataset=FFS_USA&amp;Coords=[MEA].[USA_TE_68]&amp;ShowOnWeb=true&amp;Lang=en"/>
    <hyperlink ref="A37" r:id="rId18" display="http://localhost/OECDStat_Metadata/ShowMetadata.ashx?Dataset=FFS_USA&amp;Coords=[MEA].[USA_DT_03]&amp;ShowOnWeb=true&amp;Lang=en"/>
    <hyperlink ref="A38" r:id="rId19" display="http://localhost/OECDStat_Metadata/ShowMetadata.ashx?Dataset=FFS_USA&amp;Coords=[MEA].[USA_DT_07]&amp;ShowOnWeb=true&amp;Lang=en"/>
    <hyperlink ref="A39" r:id="rId20" display="http://localhost/OECDStat_Metadata/ShowMetadata.ashx?Dataset=FFS_USA&amp;Coords=[MEA].[USA_DT_09]&amp;ShowOnWeb=true&amp;Lang=en"/>
    <hyperlink ref="A42" r:id="rId21" display="http://localhost/OECDStat_Metadata/ShowMetadata.ashx?Dataset=FFS_USA&amp;Coords=[MEA].[USA_DT_10]&amp;ShowOnWeb=true&amp;Lang=en"/>
    <hyperlink ref="A45" r:id="rId22" display="http://localhost/OECDStat_Metadata/ShowMetadata.ashx?Dataset=FFS_USA&amp;Coords=[MEA].[USA_DT_11]&amp;ShowOnWeb=true&amp;Lang=en"/>
    <hyperlink ref="A48" r:id="rId23" display="http://localhost/OECDStat_Metadata/ShowMetadata.ashx?Dataset=FFS_USA&amp;Coords=[MEA].[USA_DT_17]&amp;ShowOnWeb=true&amp;Lang=en"/>
    <hyperlink ref="A49" r:id="rId24" display="http://localhost/OECDStat_Metadata/ShowMetadata.ashx?Dataset=FFS_USA&amp;Coords=[MEA].[USA_DT_19]&amp;ShowOnWeb=true&amp;Lang=en"/>
    <hyperlink ref="A50" r:id="rId25" display="http://localhost/OECDStat_Metadata/ShowMetadata.ashx?Dataset=FFS_USA&amp;Coords=[MEA].[USA_TE_03]&amp;ShowOnWeb=true&amp;Lang=en"/>
    <hyperlink ref="A55" r:id="rId26" display="http://localhost/OECDStat_Metadata/ShowMetadata.ashx?Dataset=FFS_USA&amp;Coords=[MEA].[USA_TE_07]&amp;ShowOnWeb=true&amp;Lang=en"/>
    <hyperlink ref="A60" r:id="rId27" display="http://localhost/OECDStat_Metadata/ShowMetadata.ashx?Dataset=FFS_USA&amp;Coords=[MEA].[USA_TE_104]&amp;ShowOnWeb=true&amp;Lang=en"/>
    <hyperlink ref="A61" r:id="rId28" display="http://localhost/OECDStat_Metadata/ShowMetadata.ashx?Dataset=FFS_USA&amp;Coords=[MEA].[USA_TE_119]&amp;ShowOnWeb=true&amp;Lang=en"/>
    <hyperlink ref="A64" r:id="rId29" display="http://localhost/OECDStat_Metadata/ShowMetadata.ashx?Dataset=FFS_USA&amp;Coords=[MEA].[USA_TE_123]&amp;ShowOnWeb=true&amp;Lang=en"/>
    <hyperlink ref="A66" r:id="rId30" display="http://localhost/OECDStat_Metadata/ShowMetadata.ashx?Dataset=FFS_USA&amp;Coords=[MEA].[USA_TE_126]&amp;ShowOnWeb=true&amp;Lang=en"/>
    <hyperlink ref="A67" r:id="rId31" display="http://localhost/OECDStat_Metadata/ShowMetadata.ashx?Dataset=FFS_USA&amp;Coords=[MEA].[USA_TE_127]&amp;ShowOnWeb=true&amp;Lang=en"/>
    <hyperlink ref="A68" r:id="rId32" display="http://localhost/OECDStat_Metadata/ShowMetadata.ashx?Dataset=FFS_USA&amp;Coords=[MEA].[USA_TE_128]&amp;ShowOnWeb=true&amp;Lang=en"/>
    <hyperlink ref="A69" r:id="rId33" display="http://localhost/OECDStat_Metadata/ShowMetadata.ashx?Dataset=FFS_USA&amp;Coords=[MEA].[USA_TE_14]&amp;ShowOnWeb=true&amp;Lang=en"/>
    <hyperlink ref="A70" r:id="rId34" display="http://localhost/OECDStat_Metadata/ShowMetadata.ashx?Dataset=FFS_USA&amp;Coords=[MEA].[USA_TE_143]&amp;ShowOnWeb=true&amp;Lang=en"/>
    <hyperlink ref="A71" r:id="rId35" display="http://localhost/OECDStat_Metadata/ShowMetadata.ashx?Dataset=FFS_USA&amp;Coords=[MEA].[USA_TE_144]&amp;ShowOnWeb=true&amp;Lang=en"/>
    <hyperlink ref="A72" r:id="rId36" display="http://localhost/OECDStat_Metadata/ShowMetadata.ashx?Dataset=FFS_USA&amp;Coords=[MEA].[USA_TE_153]&amp;ShowOnWeb=true&amp;Lang=en"/>
    <hyperlink ref="A73" r:id="rId37" display="http://localhost/OECDStat_Metadata/ShowMetadata.ashx?Dataset=FFS_USA&amp;Coords=[MEA].[USA_TE_155]&amp;ShowOnWeb=true&amp;Lang=en"/>
    <hyperlink ref="A76" r:id="rId38" display="http://localhost/OECDStat_Metadata/ShowMetadata.ashx?Dataset=FFS_USA&amp;Coords=[MEA].[USA_TE_156]&amp;ShowOnWeb=true&amp;Lang=en"/>
    <hyperlink ref="A77" r:id="rId39" display="http://localhost/OECDStat_Metadata/ShowMetadata.ashx?Dataset=FFS_USA&amp;Coords=[MEA].[USA_TE_157]&amp;ShowOnWeb=true&amp;Lang=en"/>
    <hyperlink ref="A80" r:id="rId40" display="http://localhost/OECDStat_Metadata/ShowMetadata.ashx?Dataset=FFS_USA&amp;Coords=[MEA].[USA_TE_162]&amp;ShowOnWeb=true&amp;Lang=en"/>
    <hyperlink ref="A83" r:id="rId41" display="http://localhost/OECDStat_Metadata/ShowMetadata.ashx?Dataset=FFS_USA&amp;Coords=[MEA].[USA_TE_169]&amp;ShowOnWeb=true&amp;Lang=en"/>
    <hyperlink ref="A84" r:id="rId42" display="http://localhost/OECDStat_Metadata/ShowMetadata.ashx?Dataset=FFS_USA&amp;Coords=[MEA].[USA_TE_176]&amp;ShowOnWeb=true&amp;Lang=en"/>
    <hyperlink ref="A87" r:id="rId43" display="http://localhost/OECDStat_Metadata/ShowMetadata.ashx?Dataset=FFS_USA&amp;Coords=[MEA].[USA_TE_177]&amp;ShowOnWeb=true&amp;Lang=en"/>
    <hyperlink ref="A90" r:id="rId44" display="http://localhost/OECDStat_Metadata/ShowMetadata.ashx?Dataset=FFS_USA&amp;Coords=[MEA].[USA_TE_178]&amp;ShowOnWeb=true&amp;Lang=en"/>
    <hyperlink ref="A93" r:id="rId45" display="http://localhost/OECDStat_Metadata/ShowMetadata.ashx?Dataset=FFS_USA&amp;Coords=[MEA].[USA_TE_184]&amp;ShowOnWeb=true&amp;Lang=en"/>
    <hyperlink ref="A96" r:id="rId46" display="http://localhost/OECDStat_Metadata/ShowMetadata.ashx?Dataset=FFS_USA&amp;Coords=[MEA].[USA_TE_185]&amp;ShowOnWeb=true&amp;Lang=en"/>
    <hyperlink ref="A99" r:id="rId47" display="http://localhost/OECDStat_Metadata/ShowMetadata.ashx?Dataset=FFS_USA&amp;Coords=[MEA].[USA_TE_187]&amp;ShowOnWeb=true&amp;Lang=en"/>
    <hyperlink ref="A102" r:id="rId48" display="http://localhost/OECDStat_Metadata/ShowMetadata.ashx?Dataset=FFS_USA&amp;Coords=[MEA].[USA_TE_190]&amp;ShowOnWeb=true&amp;Lang=en"/>
    <hyperlink ref="L4" r:id="rId49"/>
    <hyperlink ref="L5:L104" r:id="rId50" display="OECD (201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heetViews>
  <sheetFormatPr defaultRowHeight="15" x14ac:dyDescent="0.3"/>
  <cols>
    <col min="1" max="1" width="48.85546875" customWidth="1"/>
    <col min="2" max="2" width="16.5703125" customWidth="1"/>
    <col min="3" max="3" width="12.140625" customWidth="1"/>
    <col min="4" max="4" width="10.85546875" customWidth="1"/>
    <col min="5" max="5" width="13.42578125" customWidth="1"/>
    <col min="6" max="6" width="12.42578125" customWidth="1"/>
  </cols>
  <sheetData>
    <row r="1" spans="1:1" ht="15.75" x14ac:dyDescent="0.3">
      <c r="A1" s="29" t="s">
        <v>81</v>
      </c>
    </row>
    <row r="2" spans="1:1" ht="15.75" x14ac:dyDescent="0.3">
      <c r="A2" s="30"/>
    </row>
    <row r="3" spans="1:1" ht="27" x14ac:dyDescent="0.3">
      <c r="A3" s="9"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topLeftCell="B1" zoomScale="90" zoomScaleNormal="90" workbookViewId="0">
      <selection activeCell="G25" sqref="G25"/>
    </sheetView>
  </sheetViews>
  <sheetFormatPr defaultRowHeight="15" x14ac:dyDescent="0.3"/>
  <cols>
    <col min="1" max="1" width="31.140625" customWidth="1"/>
    <col min="2" max="2" width="30.5703125" customWidth="1"/>
    <col min="3" max="3" width="13.7109375" customWidth="1"/>
    <col min="4" max="4" width="12" customWidth="1"/>
    <col min="5" max="5" width="14.140625" customWidth="1"/>
    <col min="6" max="6" width="13.140625" customWidth="1"/>
    <col min="7" max="7" width="14.85546875" customWidth="1"/>
    <col min="8" max="8" width="14.140625" customWidth="1"/>
    <col min="9" max="9" width="16.140625" customWidth="1"/>
    <col min="10" max="10" width="14.85546875" customWidth="1"/>
    <col min="11" max="11" width="16.140625" customWidth="1"/>
    <col min="12" max="12" width="24" customWidth="1"/>
  </cols>
  <sheetData>
    <row r="1" spans="1:12" ht="15.75" x14ac:dyDescent="0.3">
      <c r="A1" s="31" t="s">
        <v>3</v>
      </c>
      <c r="B1" s="29" t="s">
        <v>3</v>
      </c>
    </row>
    <row r="3" spans="1:12" ht="38.25" x14ac:dyDescent="0.3">
      <c r="A3" s="33" t="s">
        <v>82</v>
      </c>
      <c r="B3" s="33" t="s">
        <v>83</v>
      </c>
      <c r="C3" s="33" t="s">
        <v>8</v>
      </c>
      <c r="D3" s="33" t="s">
        <v>10</v>
      </c>
      <c r="E3" s="33" t="s">
        <v>11</v>
      </c>
      <c r="F3" s="33" t="s">
        <v>12</v>
      </c>
      <c r="G3" s="33" t="s">
        <v>84</v>
      </c>
      <c r="H3" s="33" t="s">
        <v>107</v>
      </c>
      <c r="I3" s="33" t="s">
        <v>106</v>
      </c>
      <c r="J3" s="33" t="s">
        <v>92</v>
      </c>
      <c r="K3" s="33" t="s">
        <v>92</v>
      </c>
      <c r="L3" s="33" t="s">
        <v>14</v>
      </c>
    </row>
    <row r="4" spans="1:12" ht="68.099999999999994" customHeight="1" x14ac:dyDescent="0.3">
      <c r="A4" s="3" t="s">
        <v>85</v>
      </c>
      <c r="B4" s="3" t="s">
        <v>86</v>
      </c>
      <c r="C4" s="2" t="s">
        <v>87</v>
      </c>
      <c r="D4" s="2" t="s">
        <v>88</v>
      </c>
      <c r="E4" s="2" t="s">
        <v>76</v>
      </c>
      <c r="F4" s="2" t="s">
        <v>22</v>
      </c>
      <c r="G4" s="2" t="s">
        <v>89</v>
      </c>
      <c r="H4" s="11"/>
      <c r="I4" s="11">
        <v>22500000</v>
      </c>
      <c r="J4" s="11">
        <f>I4/2</f>
        <v>11250000</v>
      </c>
      <c r="K4" s="11">
        <f>J4</f>
        <v>11250000</v>
      </c>
      <c r="L4" s="32" t="s">
        <v>90</v>
      </c>
    </row>
  </sheetData>
  <hyperlinks>
    <hyperlink ref="L4" r:id="rId1"/>
  </hyperlinks>
  <pageMargins left="0.7" right="0.7" top="0.75" bottom="0.75" header="0.3" footer="0.3"/>
  <pageSetup paperSize="9" orientation="portrait"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90" zoomScaleNormal="90" workbookViewId="0"/>
  </sheetViews>
  <sheetFormatPr defaultRowHeight="15" x14ac:dyDescent="0.3"/>
  <cols>
    <col min="1" max="1" width="71.28515625" customWidth="1"/>
    <col min="2" max="2" width="16.7109375" customWidth="1"/>
    <col min="3" max="3" width="13.28515625" customWidth="1"/>
    <col min="4" max="4" width="12.7109375" customWidth="1"/>
    <col min="5" max="5" width="12.42578125" customWidth="1"/>
    <col min="6" max="6" width="10.85546875" customWidth="1"/>
    <col min="7" max="7" width="13" customWidth="1"/>
    <col min="8" max="8" width="11.5703125" customWidth="1"/>
    <col min="9" max="9" width="12.7109375" customWidth="1"/>
    <col min="10" max="10" width="15.28515625" customWidth="1"/>
    <col min="11" max="11" width="9.7109375" customWidth="1"/>
    <col min="12" max="12" width="10.28515625" customWidth="1"/>
    <col min="13" max="13" width="16" customWidth="1"/>
  </cols>
  <sheetData>
    <row r="1" spans="1:12" ht="15.75" x14ac:dyDescent="0.3">
      <c r="A1" s="20" t="s">
        <v>91</v>
      </c>
    </row>
    <row r="2" spans="1:12" x14ac:dyDescent="0.3">
      <c r="A2" s="4"/>
    </row>
    <row r="3" spans="1:12" ht="30.75" x14ac:dyDescent="0.3">
      <c r="A3" s="13" t="s">
        <v>121</v>
      </c>
      <c r="C3" s="5"/>
      <c r="D3" s="5"/>
      <c r="E3" s="5"/>
      <c r="F3" s="5"/>
      <c r="G3" s="5"/>
      <c r="H3" s="5"/>
      <c r="I3" s="5"/>
      <c r="J3" s="5"/>
      <c r="K3" s="5"/>
      <c r="L3" s="5"/>
    </row>
    <row r="4" spans="1:12" x14ac:dyDescent="0.3">
      <c r="C4" s="5"/>
      <c r="D4" s="5"/>
      <c r="E4" s="5"/>
      <c r="F4" s="5"/>
      <c r="G4" s="5"/>
      <c r="H4" s="5"/>
      <c r="I4" s="5"/>
      <c r="J4" s="5"/>
      <c r="K4" s="5"/>
      <c r="L4" s="5"/>
    </row>
    <row r="5" spans="1:12" x14ac:dyDescent="0.3">
      <c r="C5" s="5"/>
      <c r="D5" s="5"/>
      <c r="E5" s="5"/>
      <c r="F5" s="5"/>
      <c r="G5" s="5"/>
      <c r="H5" s="5"/>
      <c r="I5" s="5"/>
      <c r="J5" s="5"/>
      <c r="K5" s="5"/>
      <c r="L5" s="5"/>
    </row>
    <row r="6" spans="1:12" x14ac:dyDescent="0.3">
      <c r="C6" s="5"/>
      <c r="D6" s="5"/>
      <c r="E6" s="5"/>
      <c r="F6" s="5"/>
      <c r="G6" s="5"/>
      <c r="H6" s="5"/>
      <c r="I6" s="5"/>
      <c r="J6" s="5"/>
      <c r="K6" s="5"/>
      <c r="L6" s="5"/>
    </row>
    <row r="7" spans="1:12" x14ac:dyDescent="0.3">
      <c r="C7" s="5"/>
      <c r="D7" s="5"/>
      <c r="E7" s="5"/>
      <c r="F7" s="5"/>
      <c r="G7" s="5"/>
      <c r="H7" s="5"/>
      <c r="I7" s="5"/>
      <c r="J7" s="5"/>
      <c r="K7" s="5"/>
      <c r="L7" s="5"/>
    </row>
    <row r="8" spans="1:12" x14ac:dyDescent="0.3">
      <c r="C8" s="5"/>
      <c r="D8" s="5"/>
      <c r="E8" s="5"/>
      <c r="F8" s="5"/>
      <c r="G8" s="5"/>
      <c r="H8" s="5"/>
      <c r="I8" s="5"/>
      <c r="J8" s="5"/>
      <c r="K8" s="5"/>
      <c r="L8"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Natalie Brighty</cp:lastModifiedBy>
  <cp:revision/>
  <dcterms:created xsi:type="dcterms:W3CDTF">2015-10-19T12:12:58Z</dcterms:created>
  <dcterms:modified xsi:type="dcterms:W3CDTF">2019-07-30T09:24:39Z</dcterms:modified>
  <cp:category/>
  <cp:contentStatus/>
</cp:coreProperties>
</file>