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i.gencsu\OneDrive\Overseas Development Institute\Leo Roberts - G20 Coal Subsidies Report (2019)\01 Datasets\05 Final datasets for website\Designed-Prettified\"/>
    </mc:Choice>
  </mc:AlternateContent>
  <xr:revisionPtr revIDLastSave="20" documentId="11_739F1C66913B25A6AF97B4DEB4401E08D40AD925" xr6:coauthVersionLast="36" xr6:coauthVersionMax="36" xr10:uidLastSave="{E3EBD959-84A0-4742-93BA-844200E1A93E}"/>
  <bookViews>
    <workbookView xWindow="0" yWindow="0" windowWidth="18650" windowHeight="6950" tabRatio="652" activeTab="3" xr2:uid="{00000000-000D-0000-FFFF-FFFF00000000}"/>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 i="9" l="1"/>
  <c r="J4" i="9"/>
  <c r="K11" i="6" l="1"/>
  <c r="L11" i="6"/>
  <c r="K17" i="6" l="1"/>
  <c r="K10" i="6" l="1"/>
  <c r="K4" i="6"/>
  <c r="K5" i="6"/>
  <c r="K6" i="6"/>
  <c r="K7" i="6"/>
  <c r="K8" i="6"/>
  <c r="K9" i="6"/>
  <c r="K12" i="6"/>
  <c r="K13" i="6"/>
  <c r="K14" i="6"/>
  <c r="K15" i="6"/>
  <c r="K16" i="6"/>
  <c r="K18" i="6"/>
  <c r="K19" i="6"/>
  <c r="K20" i="6"/>
  <c r="K21" i="6"/>
  <c r="K22" i="6"/>
  <c r="L12" i="6"/>
  <c r="L13" i="6"/>
  <c r="L14" i="6"/>
  <c r="L15" i="6"/>
  <c r="L4" i="6"/>
  <c r="L5" i="6"/>
  <c r="L6" i="6"/>
  <c r="L7" i="6"/>
  <c r="L8" i="6"/>
  <c r="L9" i="6"/>
  <c r="L10" i="6"/>
  <c r="L16" i="6"/>
  <c r="L17" i="6"/>
  <c r="L18" i="6"/>
  <c r="L19" i="6"/>
  <c r="L20" i="6"/>
  <c r="L21" i="6"/>
  <c r="L22" i="6"/>
  <c r="L23" i="6" l="1"/>
  <c r="K23" i="6"/>
</calcChain>
</file>

<file path=xl/sharedStrings.xml><?xml version="1.0" encoding="utf-8"?>
<sst xmlns="http://schemas.openxmlformats.org/spreadsheetml/2006/main" count="232" uniqueCount="85">
  <si>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</si>
  <si>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</si>
  <si>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</si>
  <si>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</si>
  <si>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</si>
  <si>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Coal-fired power production</t>
  </si>
  <si>
    <t>TOTAL</t>
  </si>
  <si>
    <t>Measure</t>
  </si>
  <si>
    <t>Level</t>
  </si>
  <si>
    <t>Mechanism</t>
  </si>
  <si>
    <t>Incidence</t>
  </si>
  <si>
    <t>Indicator</t>
  </si>
  <si>
    <t>Stage</t>
  </si>
  <si>
    <t>Fuel type</t>
  </si>
  <si>
    <t>Fuel sub-type</t>
  </si>
  <si>
    <t>Source</t>
  </si>
  <si>
    <t>Notes</t>
  </si>
  <si>
    <t>Compensation for Mothballing and Closing of Lignite-fired Power Plants</t>
  </si>
  <si>
    <t>Federal</t>
  </si>
  <si>
    <t>Budgetary support</t>
  </si>
  <si>
    <t>Enterprise Income</t>
  </si>
  <si>
    <t>Producer Support Estimate</t>
  </si>
  <si>
    <t>Coal</t>
  </si>
  <si>
    <t xml:space="preserve">  Lignite</t>
  </si>
  <si>
    <t>Early Retirement Payments for Hard Coal Miners in North Rhine Westphalia and Saarland</t>
  </si>
  <si>
    <t>Labour</t>
  </si>
  <si>
    <t>General Services Support Estimate</t>
  </si>
  <si>
    <t xml:space="preserve">  Anthracite</t>
  </si>
  <si>
    <t xml:space="preserve">  Coking coal</t>
  </si>
  <si>
    <t xml:space="preserve">  Other bituminous coal</t>
  </si>
  <si>
    <t>Combined Aids in North Rhine Westphalia</t>
  </si>
  <si>
    <t>Transition support (multiple or unclear)</t>
  </si>
  <si>
    <t>Rehabilitation of Lignite Mining Sites in East Germany</t>
  </si>
  <si>
    <t>Land and natural resources</t>
  </si>
  <si>
    <t>Energy Tax Relief for Energy Intensive Processes</t>
  </si>
  <si>
    <t>Tax expenditure</t>
  </si>
  <si>
    <t>Direct Consumption</t>
  </si>
  <si>
    <t>Consumer Support Estimate</t>
  </si>
  <si>
    <t xml:space="preserve">  Coke oven coke</t>
  </si>
  <si>
    <t>Manufacturer Privilege</t>
  </si>
  <si>
    <t>Cost of Intermediate Inputs</t>
  </si>
  <si>
    <t>Mining Royalty Exemption for Hard Coal</t>
  </si>
  <si>
    <t>Subnational</t>
  </si>
  <si>
    <t>Mining Royalty Exemption for Lignite</t>
  </si>
  <si>
    <t>Water Fee Exemption for Lignite Coal Producers</t>
  </si>
  <si>
    <t>Public finance (domestic)</t>
  </si>
  <si>
    <t>Measure or project 
(written description)</t>
  </si>
  <si>
    <t>Source of subsidy 
(entity / institution name, or ministry if available)</t>
  </si>
  <si>
    <t>Recipient country 
(for international support)</t>
  </si>
  <si>
    <t>Nikola Tesla A Power Plant - Modern Ash Transport System</t>
  </si>
  <si>
    <t>Kreditanstalt fur Wiederaufbau</t>
  </si>
  <si>
    <t>Loan</t>
  </si>
  <si>
    <t>Producer support</t>
  </si>
  <si>
    <t>Serbia</t>
  </si>
  <si>
    <t>Estimated annual amount
(USD)</t>
  </si>
  <si>
    <t>Investment by national-level majority state-owned enterprises (SOEs)</t>
  </si>
  <si>
    <t>Transition support (workers and communities)</t>
  </si>
  <si>
    <t>Transition support (decommissioining and rehabilitation)</t>
  </si>
  <si>
    <t>Power consumption (business and industry)</t>
  </si>
  <si>
    <t xml:space="preserve">Extraction or mining </t>
  </si>
  <si>
    <t>Processing</t>
  </si>
  <si>
    <t>Exchange rates* (USD / EUR)</t>
  </si>
  <si>
    <t xml:space="preserve">A modern sludge-based ash transport system is to be introduced at the Nikola Tesla A power plant (TENT A), resulting in significantly positive environmental and health effects. The objective of the FC measure is to significantly reduce and increase its adverse impact on the environment and health of nearby people by modifying the ash transport process at the country's largest thermal power plant. </t>
  </si>
  <si>
    <t>https://www.ekapija.com/en/news/1683469/eur-45-million-for-modernization-of-ash-transport-system-at-tent-a</t>
  </si>
  <si>
    <t>* Annual average exchange rates are obtained from: https://www.irs.gov/individuals/international-taxpayers/yearly-average-currency-exchange-rates</t>
  </si>
  <si>
    <t>Exchange rates* (USD/EUR)</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</si>
  <si>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</si>
  <si>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</si>
  <si>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</si>
  <si>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</si>
  <si>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</si>
  <si>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</si>
  <si>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Germany data sheet</t>
  </si>
  <si>
    <t>Fiscal support (budgetary transfers and tax exemptions)</t>
  </si>
  <si>
    <t>2016
(EUR)</t>
  </si>
  <si>
    <t>2017
(EUR)</t>
  </si>
  <si>
    <t>Estimated annual amount
(EUR)</t>
  </si>
  <si>
    <t>OECD (2019)</t>
  </si>
  <si>
    <t>No domestic finance for coal was identified from the public finance institutions of Germany.</t>
  </si>
  <si>
    <t>• Germany country study: odi.org/g20-coal-subsidies/germany</t>
  </si>
  <si>
    <t>2017 
(EUR)</t>
  </si>
  <si>
    <t>No investment for coal was identified by national-level majority state-owned enterprises in Germany.</t>
  </si>
  <si>
    <t>Federal and subnational</t>
  </si>
  <si>
    <t>Brown coal briquettes (BKB)</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</si>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</sst>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407]General"/>
  </numFmts>
  <fonts count="57"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sz val="10"/>
      <name val="Trebuchet MS"/>
      <family val="2"/>
    </font>
    <font>
      <i/>
      <sz val="10"/>
      <color theme="1"/>
      <name val="Calibri"/>
      <family val="2"/>
    </font>
    <font>
      <u/>
      <sz val="10"/>
      <color theme="11"/>
      <name val="Trebuchet MS"/>
      <family val="2"/>
    </font>
    <font>
      <b/>
      <sz val="12"/>
      <color theme="0"/>
      <name val="Calibri"/>
      <family val="2"/>
      <scheme val="minor"/>
    </font>
    <font>
      <i/>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s>
  <cellStyleXfs count="123">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2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7" fillId="32" borderId="0" applyNumberFormat="0" applyBorder="0" applyAlignment="0" applyProtection="0"/>
    <xf numFmtId="0" fontId="38" fillId="0" borderId="0"/>
    <xf numFmtId="0" fontId="39" fillId="0" borderId="0"/>
    <xf numFmtId="43" fontId="39" fillId="0" borderId="0" applyFont="0" applyFill="0" applyBorder="0" applyAlignment="0" applyProtection="0"/>
    <xf numFmtId="0" fontId="38" fillId="0" borderId="0"/>
    <xf numFmtId="43" fontId="39"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44" fontId="21" fillId="0" borderId="0" applyFont="0" applyFill="0" applyBorder="0" applyAlignment="0" applyProtection="0"/>
    <xf numFmtId="0" fontId="42" fillId="0" borderId="0" applyNumberFormat="0" applyFill="0" applyBorder="0" applyAlignment="0" applyProtection="0">
      <alignment vertical="top"/>
      <protection locked="0"/>
    </xf>
    <xf numFmtId="164" fontId="43" fillId="0" borderId="0" applyBorder="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5" fillId="0" borderId="10" applyNumberFormat="0" applyAlignment="0"/>
    <xf numFmtId="0" fontId="48" fillId="0" borderId="0" applyNumberFormat="0" applyFill="0" applyBorder="0" applyAlignment="0" applyProtection="0"/>
    <xf numFmtId="0" fontId="53" fillId="0" borderId="0" applyNumberFormat="0" applyFill="0" applyBorder="0" applyAlignment="0" applyProtection="0"/>
  </cellStyleXfs>
  <cellXfs count="59">
    <xf numFmtId="0" fontId="0" fillId="0" borderId="0" xfId="0"/>
    <xf numFmtId="0" fontId="36" fillId="0" borderId="0" xfId="0" applyFont="1" applyAlignment="1">
      <alignment wrapText="1"/>
    </xf>
    <xf numFmtId="0" fontId="44" fillId="0" borderId="11" xfId="0" applyFont="1" applyBorder="1" applyAlignment="1">
      <alignment horizontal="center" vertical="center" wrapText="1"/>
    </xf>
    <xf numFmtId="4" fontId="44" fillId="0" borderId="11" xfId="0" applyNumberFormat="1" applyFont="1" applyBorder="1" applyAlignment="1">
      <alignment horizontal="center" vertical="center" wrapText="1"/>
    </xf>
    <xf numFmtId="0" fontId="47" fillId="0" borderId="11" xfId="0" applyFont="1" applyBorder="1" applyAlignment="1">
      <alignment horizontal="left" vertical="center" wrapText="1"/>
    </xf>
    <xf numFmtId="0" fontId="44" fillId="0" borderId="11" xfId="0" applyFont="1" applyBorder="1" applyAlignment="1">
      <alignment horizontal="left" vertical="center" wrapText="1"/>
    </xf>
    <xf numFmtId="0" fontId="0" fillId="0" borderId="0" xfId="0" applyAlignment="1">
      <alignment wrapText="1"/>
    </xf>
    <xf numFmtId="0" fontId="50" fillId="0" borderId="0" xfId="85" applyFont="1" applyBorder="1" applyAlignment="1">
      <alignment horizontal="left" vertical="center"/>
    </xf>
    <xf numFmtId="0" fontId="0" fillId="0" borderId="0" xfId="0" applyFill="1"/>
    <xf numFmtId="0" fontId="48" fillId="0" borderId="0" xfId="121"/>
    <xf numFmtId="0" fontId="0" fillId="0" borderId="0" xfId="0" applyAlignment="1"/>
    <xf numFmtId="0" fontId="17" fillId="0" borderId="0" xfId="0" applyFont="1" applyFill="1"/>
    <xf numFmtId="0" fontId="17" fillId="0" borderId="0" xfId="0" applyFont="1" applyFill="1" applyAlignment="1"/>
    <xf numFmtId="0" fontId="51" fillId="0" borderId="13" xfId="0" applyFont="1" applyBorder="1"/>
    <xf numFmtId="0" fontId="51" fillId="0" borderId="14" xfId="0" applyFont="1" applyFill="1" applyBorder="1"/>
    <xf numFmtId="0" fontId="51" fillId="0" borderId="15" xfId="0" applyFont="1" applyFill="1" applyBorder="1"/>
    <xf numFmtId="0" fontId="38" fillId="0" borderId="14" xfId="85" applyFont="1" applyBorder="1" applyAlignment="1">
      <alignment horizontal="right" vertical="center"/>
    </xf>
    <xf numFmtId="0" fontId="51" fillId="0" borderId="0" xfId="0" applyFont="1" applyFill="1" applyBorder="1"/>
    <xf numFmtId="0" fontId="38" fillId="0" borderId="13" xfId="85" applyFont="1" applyBorder="1" applyAlignment="1">
      <alignment horizontal="left" vertical="center" wrapText="1"/>
    </xf>
    <xf numFmtId="0" fontId="52" fillId="0" borderId="0" xfId="0" applyFont="1" applyFill="1" applyBorder="1"/>
    <xf numFmtId="0" fontId="51" fillId="0" borderId="14" xfId="0" applyFont="1" applyFill="1" applyBorder="1" applyAlignment="1">
      <alignment horizontal="right" vertical="center"/>
    </xf>
    <xf numFmtId="0" fontId="51" fillId="0" borderId="15" xfId="0" applyFont="1" applyFill="1" applyBorder="1" applyAlignment="1">
      <alignment horizontal="right" vertical="center"/>
    </xf>
    <xf numFmtId="0" fontId="54" fillId="33" borderId="0" xfId="0" applyFont="1" applyFill="1" applyBorder="1" applyAlignment="1"/>
    <xf numFmtId="0" fontId="3" fillId="0" borderId="0" xfId="0" applyFont="1" applyAlignment="1">
      <alignment wrapText="1"/>
    </xf>
    <xf numFmtId="0" fontId="3" fillId="0" borderId="0" xfId="0" applyFont="1" applyBorder="1" applyAlignment="1">
      <alignment wrapText="1"/>
    </xf>
    <xf numFmtId="0" fontId="53" fillId="0" borderId="0" xfId="122" applyBorder="1" applyAlignment="1">
      <alignment wrapText="1"/>
    </xf>
    <xf numFmtId="0" fontId="48" fillId="0" borderId="0" xfId="121" applyBorder="1" applyAlignment="1">
      <alignment wrapText="1"/>
    </xf>
    <xf numFmtId="0" fontId="36" fillId="0" borderId="0" xfId="0" applyFont="1" applyBorder="1"/>
    <xf numFmtId="0" fontId="3" fillId="0" borderId="0" xfId="0" applyFont="1" applyBorder="1"/>
    <xf numFmtId="0" fontId="49" fillId="0" borderId="0" xfId="0" applyFont="1" applyBorder="1" applyAlignment="1">
      <alignment wrapText="1"/>
    </xf>
    <xf numFmtId="0" fontId="54" fillId="33" borderId="0" xfId="85" applyFont="1" applyFill="1" applyBorder="1" applyAlignment="1">
      <alignment horizontal="left" vertical="center"/>
    </xf>
    <xf numFmtId="0" fontId="46" fillId="0" borderId="16" xfId="0" applyFont="1" applyFill="1" applyBorder="1" applyAlignment="1">
      <alignment horizontal="center" vertical="center" wrapText="1"/>
    </xf>
    <xf numFmtId="0" fontId="44" fillId="0" borderId="16" xfId="0" applyFont="1" applyBorder="1" applyAlignment="1">
      <alignment horizontal="center" vertical="center"/>
    </xf>
    <xf numFmtId="0" fontId="44" fillId="0" borderId="16" xfId="0" applyFont="1" applyFill="1" applyBorder="1" applyAlignment="1">
      <alignment horizontal="center" vertical="center" wrapText="1"/>
    </xf>
    <xf numFmtId="3" fontId="44" fillId="0" borderId="16" xfId="0" applyNumberFormat="1" applyFont="1" applyBorder="1" applyAlignment="1">
      <alignment horizontal="center" vertical="center"/>
    </xf>
    <xf numFmtId="0" fontId="48" fillId="0" borderId="11" xfId="121" applyFill="1" applyBorder="1" applyAlignment="1">
      <alignment horizontal="center" vertical="center"/>
    </xf>
    <xf numFmtId="0" fontId="44" fillId="0" borderId="17" xfId="0" applyFont="1" applyBorder="1" applyAlignment="1">
      <alignment horizontal="center" vertical="center"/>
    </xf>
    <xf numFmtId="0" fontId="44" fillId="0" borderId="17" xfId="0" applyFont="1" applyFill="1" applyBorder="1" applyAlignment="1">
      <alignment horizontal="center" vertical="center" wrapText="1"/>
    </xf>
    <xf numFmtId="3" fontId="44" fillId="0" borderId="17" xfId="0" applyNumberFormat="1" applyFont="1" applyBorder="1" applyAlignment="1">
      <alignment horizontal="center" vertical="center"/>
    </xf>
    <xf numFmtId="0" fontId="48" fillId="0" borderId="12" xfId="121" applyFill="1" applyBorder="1" applyAlignment="1">
      <alignment horizontal="center" vertical="center"/>
    </xf>
    <xf numFmtId="3" fontId="47" fillId="0" borderId="14" xfId="0" applyNumberFormat="1" applyFont="1" applyFill="1" applyBorder="1"/>
    <xf numFmtId="0" fontId="54" fillId="33" borderId="0" xfId="85" applyFont="1" applyFill="1" applyAlignment="1">
      <alignment vertical="center"/>
    </xf>
    <xf numFmtId="0" fontId="3" fillId="0" borderId="0" xfId="0" applyFont="1"/>
    <xf numFmtId="0" fontId="44" fillId="0" borderId="0" xfId="0" applyFont="1" applyAlignment="1">
      <alignment wrapText="1"/>
    </xf>
    <xf numFmtId="0" fontId="54" fillId="33" borderId="0" xfId="85" applyFont="1" applyFill="1" applyAlignment="1">
      <alignment horizontal="left" vertical="top"/>
    </xf>
    <xf numFmtId="4" fontId="48" fillId="0" borderId="11" xfId="121" applyNumberFormat="1" applyFill="1" applyBorder="1" applyAlignment="1">
      <alignment horizontal="center" vertical="center" wrapText="1"/>
    </xf>
    <xf numFmtId="0" fontId="2" fillId="0" borderId="0" xfId="0" applyFont="1" applyAlignment="1">
      <alignment wrapText="1"/>
    </xf>
    <xf numFmtId="0" fontId="47" fillId="34" borderId="17" xfId="0" applyFont="1" applyFill="1" applyBorder="1" applyAlignment="1">
      <alignment horizontal="center" vertical="center" wrapText="1"/>
    </xf>
    <xf numFmtId="0" fontId="50" fillId="0" borderId="0" xfId="85" applyFont="1" applyBorder="1" applyAlignment="1">
      <alignment horizontal="left"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vertical="center" wrapText="1"/>
    </xf>
    <xf numFmtId="0" fontId="44" fillId="0" borderId="17" xfId="0" applyFont="1" applyBorder="1" applyAlignment="1">
      <alignment vertical="center" wrapText="1"/>
    </xf>
    <xf numFmtId="0" fontId="47" fillId="0" borderId="18" xfId="0" applyFont="1" applyFill="1" applyBorder="1" applyAlignment="1">
      <alignment vertical="center" wrapText="1"/>
    </xf>
    <xf numFmtId="0" fontId="52" fillId="0" borderId="0" xfId="0" applyFont="1" applyFill="1" applyBorder="1" applyAlignment="1">
      <alignment vertical="center"/>
    </xf>
    <xf numFmtId="0" fontId="0" fillId="0" borderId="0" xfId="0" applyAlignment="1">
      <alignment vertical="center"/>
    </xf>
    <xf numFmtId="0" fontId="47" fillId="0" borderId="14" xfId="0" applyFont="1" applyBorder="1"/>
    <xf numFmtId="0" fontId="47" fillId="0" borderId="14" xfId="0" applyFont="1" applyBorder="1" applyAlignment="1">
      <alignment wrapText="1"/>
    </xf>
    <xf numFmtId="3" fontId="47" fillId="0" borderId="14" xfId="0" applyNumberFormat="1" applyFont="1" applyBorder="1"/>
  </cellXfs>
  <cellStyles count="123">
    <cellStyle name="20 % - Akzent1 2" xfId="61" xr:uid="{00000000-0005-0000-0000-000000000000}"/>
    <cellStyle name="20 % - Akzent1 2 2" xfId="108" xr:uid="{00000000-0005-0000-0000-000001000000}"/>
    <cellStyle name="20 % - Akzent2 2" xfId="65" xr:uid="{00000000-0005-0000-0000-000002000000}"/>
    <cellStyle name="20 % - Akzent2 2 2" xfId="110" xr:uid="{00000000-0005-0000-0000-000003000000}"/>
    <cellStyle name="20 % - Akzent3 2" xfId="69" xr:uid="{00000000-0005-0000-0000-000004000000}"/>
    <cellStyle name="20 % - Akzent3 2 2" xfId="112" xr:uid="{00000000-0005-0000-0000-000005000000}"/>
    <cellStyle name="20 % - Akzent4 2" xfId="73" xr:uid="{00000000-0005-0000-0000-000006000000}"/>
    <cellStyle name="20 % - Akzent4 2 2" xfId="114" xr:uid="{00000000-0005-0000-0000-000007000000}"/>
    <cellStyle name="20 % - Akzent5 2" xfId="77" xr:uid="{00000000-0005-0000-0000-000008000000}"/>
    <cellStyle name="20 % - Akzent5 2 2" xfId="116" xr:uid="{00000000-0005-0000-0000-000009000000}"/>
    <cellStyle name="20 % - Akzent6 2" xfId="81" xr:uid="{00000000-0005-0000-0000-00000A000000}"/>
    <cellStyle name="20 % - Akzent6 2 2" xfId="118" xr:uid="{00000000-0005-0000-0000-00000B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xr:uid="{00000000-0005-0000-0000-000012000000}"/>
    <cellStyle name="40 % - Akzent1 2 2" xfId="109" xr:uid="{00000000-0005-0000-0000-000013000000}"/>
    <cellStyle name="40 % - Akzent2 2" xfId="66" xr:uid="{00000000-0005-0000-0000-000014000000}"/>
    <cellStyle name="40 % - Akzent2 2 2" xfId="111" xr:uid="{00000000-0005-0000-0000-000015000000}"/>
    <cellStyle name="40 % - Akzent3 2" xfId="70" xr:uid="{00000000-0005-0000-0000-000016000000}"/>
    <cellStyle name="40 % - Akzent3 2 2" xfId="113" xr:uid="{00000000-0005-0000-0000-000017000000}"/>
    <cellStyle name="40 % - Akzent4 2" xfId="74" xr:uid="{00000000-0005-0000-0000-000018000000}"/>
    <cellStyle name="40 % - Akzent4 2 2" xfId="115" xr:uid="{00000000-0005-0000-0000-000019000000}"/>
    <cellStyle name="40 % - Akzent5 2" xfId="78" xr:uid="{00000000-0005-0000-0000-00001A000000}"/>
    <cellStyle name="40 % - Akzent5 2 2" xfId="117" xr:uid="{00000000-0005-0000-0000-00001B000000}"/>
    <cellStyle name="40 % - Akzent6 2" xfId="82" xr:uid="{00000000-0005-0000-0000-00001C000000}"/>
    <cellStyle name="40 % - Akzent6 2 2" xfId="119" xr:uid="{00000000-0005-0000-0000-00001D000000}"/>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xr:uid="{00000000-0005-0000-0000-000024000000}"/>
    <cellStyle name="60 % - Akzent2 2" xfId="67" xr:uid="{00000000-0005-0000-0000-000025000000}"/>
    <cellStyle name="60 % - Akzent3 2" xfId="71" xr:uid="{00000000-0005-0000-0000-000026000000}"/>
    <cellStyle name="60 % - Akzent4 2" xfId="75" xr:uid="{00000000-0005-0000-0000-000027000000}"/>
    <cellStyle name="60 % - Akzent5 2" xfId="79" xr:uid="{00000000-0005-0000-0000-000028000000}"/>
    <cellStyle name="60 % - Akzent6 2" xfId="83" xr:uid="{00000000-0005-0000-0000-000029000000}"/>
    <cellStyle name="60% - Accent1" xfId="21" builtinId="32" customBuiltin="1"/>
    <cellStyle name="60% - Accent1 2" xfId="91" xr:uid="{00000000-0005-0000-0000-00002B000000}"/>
    <cellStyle name="60% - Accent2" xfId="25" builtinId="36" customBuiltin="1"/>
    <cellStyle name="60% - Accent2 2" xfId="92" xr:uid="{00000000-0005-0000-0000-00002D000000}"/>
    <cellStyle name="60% - Accent3" xfId="29" builtinId="40" customBuiltin="1"/>
    <cellStyle name="60% - Accent3 2" xfId="93" xr:uid="{00000000-0005-0000-0000-00002F000000}"/>
    <cellStyle name="60% - Accent4" xfId="33" builtinId="44" customBuiltin="1"/>
    <cellStyle name="60% - Accent4 2" xfId="94" xr:uid="{00000000-0005-0000-0000-000031000000}"/>
    <cellStyle name="60% - Accent5" xfId="37" builtinId="48" customBuiltin="1"/>
    <cellStyle name="60% - Accent5 2" xfId="95" xr:uid="{00000000-0005-0000-0000-000033000000}"/>
    <cellStyle name="60% - Accent6" xfId="41" builtinId="52" customBuiltin="1"/>
    <cellStyle name="60% - Accent6 2" xfId="96" xr:uid="{00000000-0005-0000-0000-000035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xr:uid="{00000000-0005-0000-0000-00003C000000}"/>
    <cellStyle name="Akzent2 2" xfId="64" xr:uid="{00000000-0005-0000-0000-00003D000000}"/>
    <cellStyle name="Akzent3 2" xfId="68" xr:uid="{00000000-0005-0000-0000-00003E000000}"/>
    <cellStyle name="Akzent4 2" xfId="72" xr:uid="{00000000-0005-0000-0000-00003F000000}"/>
    <cellStyle name="Akzent5 2" xfId="76" xr:uid="{00000000-0005-0000-0000-000040000000}"/>
    <cellStyle name="Akzent6 2" xfId="80" xr:uid="{00000000-0005-0000-0000-000041000000}"/>
    <cellStyle name="Ausgabe 2" xfId="52" xr:uid="{00000000-0005-0000-0000-000042000000}"/>
    <cellStyle name="Bad" xfId="7" builtinId="27" customBuiltin="1"/>
    <cellStyle name="Berechnung 2" xfId="53" xr:uid="{00000000-0005-0000-0000-000044000000}"/>
    <cellStyle name="Calculation" xfId="11" builtinId="22" customBuiltin="1"/>
    <cellStyle name="Check Cell" xfId="13" builtinId="23" customBuiltin="1"/>
    <cellStyle name="Comma 2" xfId="86" xr:uid="{00000000-0005-0000-0000-000047000000}"/>
    <cellStyle name="Comma 3" xfId="88" xr:uid="{00000000-0005-0000-0000-000048000000}"/>
    <cellStyle name="E_TableCell1" xfId="120" xr:uid="{00000000-0005-0000-0000-000049000000}"/>
    <cellStyle name="Eingabe 2" xfId="51" xr:uid="{00000000-0005-0000-0000-00004A000000}"/>
    <cellStyle name="Ergebnis 2" xfId="59" xr:uid="{00000000-0005-0000-0000-00004B000000}"/>
    <cellStyle name="Erklärender Text 2" xfId="58" xr:uid="{00000000-0005-0000-0000-00004C000000}"/>
    <cellStyle name="Excel Built-in Normal" xfId="99" xr:uid="{00000000-0005-0000-0000-00004D000000}"/>
    <cellStyle name="Explanatory Text" xfId="16" builtinId="53" customBuiltin="1"/>
    <cellStyle name="Followed Hyperlink" xfId="122" builtinId="9"/>
    <cellStyle name="Good" xfId="6" builtinId="26" customBuiltin="1"/>
    <cellStyle name="Gut 2" xfId="48" xr:uid="{00000000-0005-0000-0000-000051000000}"/>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xr:uid="{00000000-0005-0000-0000-000057000000}"/>
    <cellStyle name="Hyperlink 3" xfId="98" xr:uid="{00000000-0005-0000-0000-000058000000}"/>
    <cellStyle name="Input" xfId="9" builtinId="20" customBuiltin="1"/>
    <cellStyle name="Linked Cell" xfId="12" builtinId="24" customBuiltin="1"/>
    <cellStyle name="Neutral" xfId="8" builtinId="28" customBuiltin="1"/>
    <cellStyle name="Neutral 2" xfId="90" xr:uid="{00000000-0005-0000-0000-00005C000000}"/>
    <cellStyle name="Neutral 3" xfId="50" xr:uid="{00000000-0005-0000-0000-00005D000000}"/>
    <cellStyle name="Normal" xfId="0" builtinId="0"/>
    <cellStyle name="Normal 2" xfId="84" xr:uid="{00000000-0005-0000-0000-00005F000000}"/>
    <cellStyle name="Normal 3" xfId="85" xr:uid="{00000000-0005-0000-0000-000060000000}"/>
    <cellStyle name="Normal 4" xfId="87" xr:uid="{00000000-0005-0000-0000-000061000000}"/>
    <cellStyle name="Note" xfId="15" builtinId="10" customBuiltin="1"/>
    <cellStyle name="Notiz 2" xfId="57" xr:uid="{00000000-0005-0000-0000-000063000000}"/>
    <cellStyle name="Notiz 2 2" xfId="107" xr:uid="{00000000-0005-0000-0000-000064000000}"/>
    <cellStyle name="Output" xfId="10" builtinId="21" customBuiltin="1"/>
    <cellStyle name="Schlecht 2" xfId="49" xr:uid="{00000000-0005-0000-0000-000066000000}"/>
    <cellStyle name="Standard 2" xfId="100" xr:uid="{00000000-0005-0000-0000-000067000000}"/>
    <cellStyle name="Standard 3" xfId="42" xr:uid="{00000000-0005-0000-0000-000068000000}"/>
    <cellStyle name="Standard 4" xfId="103" xr:uid="{00000000-0005-0000-0000-000069000000}"/>
    <cellStyle name="Title" xfId="1" builtinId="15" customBuiltin="1"/>
    <cellStyle name="Total" xfId="17" builtinId="25" customBuiltin="1"/>
    <cellStyle name="Überschrift 1 2" xfId="44" xr:uid="{00000000-0005-0000-0000-00006C000000}"/>
    <cellStyle name="Überschrift 10" xfId="106" xr:uid="{00000000-0005-0000-0000-00006D000000}"/>
    <cellStyle name="Überschrift 2 2" xfId="45" xr:uid="{00000000-0005-0000-0000-00006E000000}"/>
    <cellStyle name="Überschrift 3 2" xfId="46" xr:uid="{00000000-0005-0000-0000-00006F000000}"/>
    <cellStyle name="Überschrift 4 2" xfId="47" xr:uid="{00000000-0005-0000-0000-000070000000}"/>
    <cellStyle name="Überschrift 5" xfId="43" xr:uid="{00000000-0005-0000-0000-000071000000}"/>
    <cellStyle name="Überschrift 6" xfId="101" xr:uid="{00000000-0005-0000-0000-000072000000}"/>
    <cellStyle name="Überschrift 7" xfId="102" xr:uid="{00000000-0005-0000-0000-000073000000}"/>
    <cellStyle name="Überschrift 8" xfId="105" xr:uid="{00000000-0005-0000-0000-000074000000}"/>
    <cellStyle name="Überschrift 9" xfId="104" xr:uid="{00000000-0005-0000-0000-000075000000}"/>
    <cellStyle name="Verknüpfte Zelle 2" xfId="54" xr:uid="{00000000-0005-0000-0000-000076000000}"/>
    <cellStyle name="Währung 2" xfId="97" xr:uid="{00000000-0005-0000-0000-000077000000}"/>
    <cellStyle name="Warnender Text 2" xfId="56" xr:uid="{00000000-0005-0000-0000-000078000000}"/>
    <cellStyle name="Warning Text" xfId="14" builtinId="11" customBuiltin="1"/>
    <cellStyle name="Zelle überprüfen 2" xfId="55" xr:uid="{00000000-0005-0000-0000-00007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63-g20-coal-subsidies-germany"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kapija.com/en/news/1683469/eur-45-million-for-modernization-of-ash-transport-system-at-t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zoomScale="90" zoomScaleNormal="90" workbookViewId="0"/>
  </sheetViews>
  <sheetFormatPr defaultRowHeight="13.5" x14ac:dyDescent="0.35"/>
  <cols>
    <col min="1" max="1" width="97.3984375" customWidth="1"/>
  </cols>
  <sheetData>
    <row r="1" spans="1:1" ht="15.5" x14ac:dyDescent="0.35">
      <c r="A1" s="22" t="s">
        <v>72</v>
      </c>
    </row>
    <row r="2" spans="1:1" ht="14.5" x14ac:dyDescent="0.35">
      <c r="A2" s="23"/>
    </row>
    <row r="3" spans="1:1" ht="29" x14ac:dyDescent="0.35">
      <c r="A3" s="24" t="s">
        <v>66</v>
      </c>
    </row>
    <row r="4" spans="1:1" ht="14.5" x14ac:dyDescent="0.35">
      <c r="A4" s="24"/>
    </row>
    <row r="5" spans="1:1" x14ac:dyDescent="0.35">
      <c r="A5" s="25" t="s">
        <v>67</v>
      </c>
    </row>
    <row r="6" spans="1:1" x14ac:dyDescent="0.35">
      <c r="A6" s="26" t="s">
        <v>79</v>
      </c>
    </row>
    <row r="7" spans="1:1" ht="14.5" x14ac:dyDescent="0.35">
      <c r="A7" s="1"/>
    </row>
    <row r="8" spans="1:1" ht="14.5" x14ac:dyDescent="0.35">
      <c r="A8" s="1" t="s">
        <v>0</v>
      </c>
    </row>
    <row r="9" spans="1:1" ht="29" x14ac:dyDescent="0.35">
      <c r="A9" s="24" t="s">
        <v>68</v>
      </c>
    </row>
    <row r="10" spans="1:1" ht="47.15" customHeight="1" x14ac:dyDescent="0.35">
      <c r="A10" s="24" t="s">
        <v>69</v>
      </c>
    </row>
    <row r="11" spans="1:1" ht="43.5" x14ac:dyDescent="0.35">
      <c r="A11" s="24" t="s">
        <v>70</v>
      </c>
    </row>
    <row r="12" spans="1:1" ht="14.5" x14ac:dyDescent="0.35">
      <c r="A12" s="23"/>
    </row>
    <row r="13" spans="1:1" ht="14.5" x14ac:dyDescent="0.35">
      <c r="A13" s="27" t="s">
        <v>71</v>
      </c>
    </row>
    <row r="14" spans="1:1" x14ac:dyDescent="0.35">
      <c r="A14" s="9" t="s">
        <v>2</v>
      </c>
    </row>
    <row r="15" spans="1:1" x14ac:dyDescent="0.35">
      <c r="A15" s="9" t="s">
        <v>45</v>
      </c>
    </row>
    <row r="16" spans="1:1" x14ac:dyDescent="0.35">
      <c r="A16" s="9" t="s">
        <v>3</v>
      </c>
    </row>
    <row r="17" spans="1:1" x14ac:dyDescent="0.35">
      <c r="A17" s="9" t="s">
        <v>4</v>
      </c>
    </row>
    <row r="18" spans="1:1" ht="14.5" x14ac:dyDescent="0.35">
      <c r="A18" s="28"/>
    </row>
    <row r="19" spans="1:1" ht="43.5" x14ac:dyDescent="0.35">
      <c r="A19" s="29" t="s">
        <v>1</v>
      </c>
    </row>
  </sheetData>
  <hyperlinks>
    <hyperlink ref="A5" r:id="rId1" display="Full report and the methodology note: odi.org/g20-coal-subsidies" xr:uid="{00000000-0004-0000-0000-000000000000}"/>
    <hyperlink ref="A6" r:id="rId2" display="• Australia country study: odi.org/g20-coal-subsidies/australia" xr:uid="{00000000-0004-0000-0000-000001000000}"/>
    <hyperlink ref="A14" location="'Fiscal support'!A1" display="Fiscal support" xr:uid="{00000000-0004-0000-0000-000002000000}"/>
    <hyperlink ref="A15" location="'Public finance (domestic)'!A1" display="Public finance (domestic)" xr:uid="{00000000-0004-0000-0000-000003000000}"/>
    <hyperlink ref="A16" location="'Public finance (international)'!A1" display="Public finance (international)" xr:uid="{00000000-0004-0000-0000-000004000000}"/>
    <hyperlink ref="A17" location="'SOE investment'!A1" display="SOE investment"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zoomScale="90" zoomScaleNormal="90" workbookViewId="0">
      <selection activeCell="H2" sqref="H2"/>
    </sheetView>
  </sheetViews>
  <sheetFormatPr defaultRowHeight="13.5" x14ac:dyDescent="0.35"/>
  <cols>
    <col min="1" max="1" width="29.59765625" style="55" customWidth="1"/>
    <col min="2" max="2" width="13.3984375" customWidth="1"/>
    <col min="3" max="3" width="16.09765625" customWidth="1"/>
    <col min="4" max="4" width="17.59765625" style="6" customWidth="1"/>
    <col min="5" max="5" width="25.8984375" customWidth="1"/>
    <col min="6" max="6" width="27.3984375" style="6" customWidth="1"/>
    <col min="7" max="7" width="9.59765625" customWidth="1"/>
    <col min="8" max="8" width="20.8984375" customWidth="1"/>
    <col min="9" max="9" width="13.296875" customWidth="1"/>
    <col min="10" max="10" width="14" customWidth="1"/>
    <col min="11" max="11" width="16" customWidth="1"/>
    <col min="12" max="12" width="13.09765625" customWidth="1"/>
    <col min="13" max="13" width="12.09765625" customWidth="1"/>
  </cols>
  <sheetData>
    <row r="1" spans="1:13" ht="15.65" customHeight="1" thickBot="1" x14ac:dyDescent="0.4">
      <c r="A1" s="30" t="s">
        <v>73</v>
      </c>
      <c r="B1" s="30"/>
      <c r="C1" s="30"/>
      <c r="D1" s="48"/>
      <c r="E1" s="7"/>
      <c r="F1" s="18" t="s">
        <v>61</v>
      </c>
      <c r="G1" s="16">
        <v>2016</v>
      </c>
      <c r="H1" s="20">
        <v>0.94</v>
      </c>
      <c r="I1" s="20">
        <v>2017</v>
      </c>
      <c r="J1" s="21">
        <v>0.92300000000000004</v>
      </c>
      <c r="K1" s="17"/>
    </row>
    <row r="3" spans="1:13" ht="52" x14ac:dyDescent="0.35">
      <c r="A3" s="47" t="s">
        <v>7</v>
      </c>
      <c r="B3" s="47" t="s">
        <v>8</v>
      </c>
      <c r="C3" s="47" t="s">
        <v>9</v>
      </c>
      <c r="D3" s="47" t="s">
        <v>10</v>
      </c>
      <c r="E3" s="47" t="s">
        <v>11</v>
      </c>
      <c r="F3" s="47" t="s">
        <v>12</v>
      </c>
      <c r="G3" s="47" t="s">
        <v>13</v>
      </c>
      <c r="H3" s="47" t="s">
        <v>14</v>
      </c>
      <c r="I3" s="47" t="s">
        <v>74</v>
      </c>
      <c r="J3" s="47" t="s">
        <v>75</v>
      </c>
      <c r="K3" s="47" t="s">
        <v>76</v>
      </c>
      <c r="L3" s="47" t="s">
        <v>54</v>
      </c>
      <c r="M3" s="47" t="s">
        <v>15</v>
      </c>
    </row>
    <row r="4" spans="1:13" ht="39" x14ac:dyDescent="0.35">
      <c r="A4" s="51" t="s">
        <v>24</v>
      </c>
      <c r="B4" s="49" t="s">
        <v>82</v>
      </c>
      <c r="C4" s="31" t="s">
        <v>19</v>
      </c>
      <c r="D4" s="49" t="s">
        <v>25</v>
      </c>
      <c r="E4" s="31" t="s">
        <v>26</v>
      </c>
      <c r="F4" s="33" t="s">
        <v>56</v>
      </c>
      <c r="G4" s="31" t="s">
        <v>22</v>
      </c>
      <c r="H4" s="32" t="s">
        <v>27</v>
      </c>
      <c r="I4" s="34">
        <v>52461923</v>
      </c>
      <c r="J4" s="34">
        <v>40843460</v>
      </c>
      <c r="K4" s="34">
        <f t="shared" ref="K4:K22" si="0">AVERAGE(I4:J4)</f>
        <v>46652691.5</v>
      </c>
      <c r="L4" s="34">
        <f t="shared" ref="L4:L22" si="1">((I4/$H$1)+(J4/$J$1))/2</f>
        <v>50030662.806873977</v>
      </c>
      <c r="M4" s="35" t="s">
        <v>77</v>
      </c>
    </row>
    <row r="5" spans="1:13" ht="39" x14ac:dyDescent="0.35">
      <c r="A5" s="51" t="s">
        <v>24</v>
      </c>
      <c r="B5" s="49" t="s">
        <v>82</v>
      </c>
      <c r="C5" s="31" t="s">
        <v>19</v>
      </c>
      <c r="D5" s="49" t="s">
        <v>25</v>
      </c>
      <c r="E5" s="31" t="s">
        <v>26</v>
      </c>
      <c r="F5" s="33" t="s">
        <v>56</v>
      </c>
      <c r="G5" s="31" t="s">
        <v>22</v>
      </c>
      <c r="H5" s="32" t="s">
        <v>28</v>
      </c>
      <c r="I5" s="34">
        <v>81930388</v>
      </c>
      <c r="J5" s="34">
        <v>91990772</v>
      </c>
      <c r="K5" s="34">
        <f t="shared" si="0"/>
        <v>86960580</v>
      </c>
      <c r="L5" s="34">
        <f t="shared" si="1"/>
        <v>93412481.157649666</v>
      </c>
      <c r="M5" s="35" t="s">
        <v>77</v>
      </c>
    </row>
    <row r="6" spans="1:13" ht="39" x14ac:dyDescent="0.35">
      <c r="A6" s="51" t="s">
        <v>24</v>
      </c>
      <c r="B6" s="49" t="s">
        <v>82</v>
      </c>
      <c r="C6" s="31" t="s">
        <v>19</v>
      </c>
      <c r="D6" s="49" t="s">
        <v>25</v>
      </c>
      <c r="E6" s="31" t="s">
        <v>26</v>
      </c>
      <c r="F6" s="33" t="s">
        <v>56</v>
      </c>
      <c r="G6" s="31" t="s">
        <v>22</v>
      </c>
      <c r="H6" s="32" t="s">
        <v>29</v>
      </c>
      <c r="I6" s="34">
        <v>20662689</v>
      </c>
      <c r="J6" s="34">
        <v>17049516</v>
      </c>
      <c r="K6" s="34">
        <f t="shared" si="0"/>
        <v>18856102.5</v>
      </c>
      <c r="L6" s="34">
        <f t="shared" si="1"/>
        <v>20226716.181623291</v>
      </c>
      <c r="M6" s="35" t="s">
        <v>77</v>
      </c>
    </row>
    <row r="7" spans="1:13" ht="26" x14ac:dyDescent="0.35">
      <c r="A7" s="51" t="s">
        <v>30</v>
      </c>
      <c r="B7" s="49" t="s">
        <v>82</v>
      </c>
      <c r="C7" s="31" t="s">
        <v>19</v>
      </c>
      <c r="D7" s="49" t="s">
        <v>20</v>
      </c>
      <c r="E7" s="31" t="s">
        <v>21</v>
      </c>
      <c r="F7" s="33" t="s">
        <v>31</v>
      </c>
      <c r="G7" s="31" t="s">
        <v>22</v>
      </c>
      <c r="H7" s="32" t="s">
        <v>27</v>
      </c>
      <c r="I7" s="34">
        <v>491613780</v>
      </c>
      <c r="J7" s="34">
        <v>336657069</v>
      </c>
      <c r="K7" s="34">
        <f t="shared" si="0"/>
        <v>414135424.5</v>
      </c>
      <c r="L7" s="34">
        <f t="shared" si="1"/>
        <v>443867801.45685899</v>
      </c>
      <c r="M7" s="35" t="s">
        <v>77</v>
      </c>
    </row>
    <row r="8" spans="1:13" ht="26" x14ac:dyDescent="0.35">
      <c r="A8" s="51" t="s">
        <v>30</v>
      </c>
      <c r="B8" s="49" t="s">
        <v>82</v>
      </c>
      <c r="C8" s="31" t="s">
        <v>19</v>
      </c>
      <c r="D8" s="49" t="s">
        <v>20</v>
      </c>
      <c r="E8" s="31" t="s">
        <v>21</v>
      </c>
      <c r="F8" s="33" t="s">
        <v>31</v>
      </c>
      <c r="G8" s="31" t="s">
        <v>22</v>
      </c>
      <c r="H8" s="32" t="s">
        <v>28</v>
      </c>
      <c r="I8" s="34">
        <v>767758881</v>
      </c>
      <c r="J8" s="34">
        <v>758224854</v>
      </c>
      <c r="K8" s="34">
        <f t="shared" si="0"/>
        <v>762991867.5</v>
      </c>
      <c r="L8" s="34">
        <f t="shared" si="1"/>
        <v>819121741.04043245</v>
      </c>
      <c r="M8" s="35" t="s">
        <v>77</v>
      </c>
    </row>
    <row r="9" spans="1:13" ht="26" x14ac:dyDescent="0.35">
      <c r="A9" s="51" t="s">
        <v>30</v>
      </c>
      <c r="B9" s="49" t="s">
        <v>82</v>
      </c>
      <c r="C9" s="31" t="s">
        <v>19</v>
      </c>
      <c r="D9" s="49" t="s">
        <v>20</v>
      </c>
      <c r="E9" s="31" t="s">
        <v>21</v>
      </c>
      <c r="F9" s="33" t="s">
        <v>31</v>
      </c>
      <c r="G9" s="31" t="s">
        <v>22</v>
      </c>
      <c r="H9" s="32" t="s">
        <v>29</v>
      </c>
      <c r="I9" s="34">
        <v>193627339</v>
      </c>
      <c r="J9" s="34">
        <v>140532661</v>
      </c>
      <c r="K9" s="34">
        <f t="shared" si="0"/>
        <v>167080000</v>
      </c>
      <c r="L9" s="34">
        <f t="shared" si="1"/>
        <v>179121467.4840368</v>
      </c>
      <c r="M9" s="35" t="s">
        <v>77</v>
      </c>
    </row>
    <row r="10" spans="1:13" ht="39" x14ac:dyDescent="0.35">
      <c r="A10" s="51" t="s">
        <v>32</v>
      </c>
      <c r="B10" s="49" t="s">
        <v>82</v>
      </c>
      <c r="C10" s="31" t="s">
        <v>19</v>
      </c>
      <c r="D10" s="49" t="s">
        <v>33</v>
      </c>
      <c r="E10" s="31" t="s">
        <v>26</v>
      </c>
      <c r="F10" s="31" t="s">
        <v>57</v>
      </c>
      <c r="G10" s="31" t="s">
        <v>22</v>
      </c>
      <c r="H10" s="32" t="s">
        <v>23</v>
      </c>
      <c r="I10" s="34">
        <v>246712726</v>
      </c>
      <c r="J10" s="34">
        <v>224964587</v>
      </c>
      <c r="K10" s="34">
        <f t="shared" si="0"/>
        <v>235838656.5</v>
      </c>
      <c r="L10" s="34">
        <f t="shared" si="1"/>
        <v>253096146.86037666</v>
      </c>
      <c r="M10" s="35" t="s">
        <v>77</v>
      </c>
    </row>
    <row r="11" spans="1:13" ht="39" x14ac:dyDescent="0.35">
      <c r="A11" s="51" t="s">
        <v>17</v>
      </c>
      <c r="B11" s="32" t="s">
        <v>18</v>
      </c>
      <c r="C11" s="31" t="s">
        <v>19</v>
      </c>
      <c r="D11" s="49" t="s">
        <v>20</v>
      </c>
      <c r="E11" s="31" t="s">
        <v>21</v>
      </c>
      <c r="F11" s="31" t="s">
        <v>31</v>
      </c>
      <c r="G11" s="31" t="s">
        <v>22</v>
      </c>
      <c r="H11" s="32" t="s">
        <v>23</v>
      </c>
      <c r="I11" s="34">
        <v>230000000</v>
      </c>
      <c r="J11" s="34">
        <v>230000000</v>
      </c>
      <c r="K11" s="34">
        <f t="shared" si="0"/>
        <v>230000000</v>
      </c>
      <c r="L11" s="34">
        <f t="shared" si="1"/>
        <v>246934141.67492682</v>
      </c>
      <c r="M11" s="35" t="s">
        <v>77</v>
      </c>
    </row>
    <row r="12" spans="1:13" ht="26" x14ac:dyDescent="0.35">
      <c r="A12" s="51" t="s">
        <v>34</v>
      </c>
      <c r="B12" s="32" t="s">
        <v>18</v>
      </c>
      <c r="C12" s="32" t="s">
        <v>35</v>
      </c>
      <c r="D12" s="49" t="s">
        <v>36</v>
      </c>
      <c r="E12" s="31" t="s">
        <v>37</v>
      </c>
      <c r="F12" s="33" t="s">
        <v>58</v>
      </c>
      <c r="G12" s="32" t="s">
        <v>22</v>
      </c>
      <c r="H12" s="32" t="s">
        <v>27</v>
      </c>
      <c r="I12" s="34">
        <v>39623974</v>
      </c>
      <c r="J12" s="34">
        <v>38533841</v>
      </c>
      <c r="K12" s="34">
        <f t="shared" si="0"/>
        <v>39078907.5</v>
      </c>
      <c r="L12" s="34">
        <f t="shared" si="1"/>
        <v>41950818.64295429</v>
      </c>
      <c r="M12" s="35" t="s">
        <v>77</v>
      </c>
    </row>
    <row r="13" spans="1:13" ht="26" x14ac:dyDescent="0.35">
      <c r="A13" s="51" t="s">
        <v>34</v>
      </c>
      <c r="B13" s="32" t="s">
        <v>18</v>
      </c>
      <c r="C13" s="32" t="s">
        <v>35</v>
      </c>
      <c r="D13" s="49" t="s">
        <v>36</v>
      </c>
      <c r="E13" s="31" t="s">
        <v>37</v>
      </c>
      <c r="F13" s="33" t="s">
        <v>58</v>
      </c>
      <c r="G13" s="32" t="s">
        <v>22</v>
      </c>
      <c r="H13" s="32" t="s">
        <v>29</v>
      </c>
      <c r="I13" s="34">
        <v>55108992</v>
      </c>
      <c r="J13" s="34">
        <v>53592835</v>
      </c>
      <c r="K13" s="34">
        <f t="shared" si="0"/>
        <v>54350913.5</v>
      </c>
      <c r="L13" s="34">
        <f t="shared" si="1"/>
        <v>58345165.231322467</v>
      </c>
      <c r="M13" s="35" t="s">
        <v>77</v>
      </c>
    </row>
    <row r="14" spans="1:13" ht="26" x14ac:dyDescent="0.35">
      <c r="A14" s="51" t="s">
        <v>34</v>
      </c>
      <c r="B14" s="32" t="s">
        <v>18</v>
      </c>
      <c r="C14" s="32" t="s">
        <v>35</v>
      </c>
      <c r="D14" s="49" t="s">
        <v>36</v>
      </c>
      <c r="E14" s="31" t="s">
        <v>37</v>
      </c>
      <c r="F14" s="33" t="s">
        <v>58</v>
      </c>
      <c r="G14" s="32" t="s">
        <v>22</v>
      </c>
      <c r="H14" s="32" t="s">
        <v>23</v>
      </c>
      <c r="I14" s="34">
        <v>5489813</v>
      </c>
      <c r="J14" s="34">
        <v>5338777</v>
      </c>
      <c r="K14" s="34">
        <f t="shared" si="0"/>
        <v>5414295</v>
      </c>
      <c r="L14" s="34">
        <f t="shared" si="1"/>
        <v>5812191.8460846916</v>
      </c>
      <c r="M14" s="35" t="s">
        <v>77</v>
      </c>
    </row>
    <row r="15" spans="1:13" ht="26" x14ac:dyDescent="0.35">
      <c r="A15" s="51" t="s">
        <v>34</v>
      </c>
      <c r="B15" s="32" t="s">
        <v>18</v>
      </c>
      <c r="C15" s="32" t="s">
        <v>35</v>
      </c>
      <c r="D15" s="49" t="s">
        <v>36</v>
      </c>
      <c r="E15" s="31" t="s">
        <v>37</v>
      </c>
      <c r="F15" s="33" t="s">
        <v>58</v>
      </c>
      <c r="G15" s="32" t="s">
        <v>22</v>
      </c>
      <c r="H15" s="32" t="s">
        <v>38</v>
      </c>
      <c r="I15" s="34">
        <v>4818007</v>
      </c>
      <c r="J15" s="34">
        <v>4685454</v>
      </c>
      <c r="K15" s="34">
        <f t="shared" si="0"/>
        <v>4751730.5</v>
      </c>
      <c r="L15" s="34">
        <f t="shared" si="1"/>
        <v>5100935.4446647149</v>
      </c>
      <c r="M15" s="35" t="s">
        <v>77</v>
      </c>
    </row>
    <row r="16" spans="1:13" ht="29.25" customHeight="1" x14ac:dyDescent="0.35">
      <c r="A16" s="51" t="s">
        <v>34</v>
      </c>
      <c r="B16" s="32" t="s">
        <v>18</v>
      </c>
      <c r="C16" s="32" t="s">
        <v>35</v>
      </c>
      <c r="D16" s="49" t="s">
        <v>36</v>
      </c>
      <c r="E16" s="31" t="s">
        <v>37</v>
      </c>
      <c r="F16" s="33" t="s">
        <v>58</v>
      </c>
      <c r="G16" s="32" t="s">
        <v>22</v>
      </c>
      <c r="H16" s="49" t="s">
        <v>83</v>
      </c>
      <c r="I16" s="34">
        <v>69512893</v>
      </c>
      <c r="J16" s="34">
        <v>67600457</v>
      </c>
      <c r="K16" s="34">
        <f t="shared" si="0"/>
        <v>68556675</v>
      </c>
      <c r="L16" s="34">
        <f t="shared" si="1"/>
        <v>73594908.957262397</v>
      </c>
      <c r="M16" s="35" t="s">
        <v>77</v>
      </c>
    </row>
    <row r="17" spans="1:13" ht="37.5" customHeight="1" x14ac:dyDescent="0.35">
      <c r="A17" s="51" t="s">
        <v>39</v>
      </c>
      <c r="B17" s="32" t="s">
        <v>18</v>
      </c>
      <c r="C17" s="32" t="s">
        <v>35</v>
      </c>
      <c r="D17" s="49" t="s">
        <v>40</v>
      </c>
      <c r="E17" s="32" t="s">
        <v>21</v>
      </c>
      <c r="F17" s="33" t="s">
        <v>60</v>
      </c>
      <c r="G17" s="32" t="s">
        <v>22</v>
      </c>
      <c r="H17" s="32" t="s">
        <v>23</v>
      </c>
      <c r="I17" s="34">
        <v>8770606</v>
      </c>
      <c r="J17" s="34">
        <v>8770606</v>
      </c>
      <c r="K17" s="34">
        <f t="shared" si="0"/>
        <v>8770606</v>
      </c>
      <c r="L17" s="34">
        <f t="shared" si="1"/>
        <v>9416356.8025172316</v>
      </c>
      <c r="M17" s="35" t="s">
        <v>77</v>
      </c>
    </row>
    <row r="18" spans="1:13" ht="26" x14ac:dyDescent="0.35">
      <c r="A18" s="51" t="s">
        <v>41</v>
      </c>
      <c r="B18" s="32" t="s">
        <v>42</v>
      </c>
      <c r="C18" s="32" t="s">
        <v>35</v>
      </c>
      <c r="D18" s="49" t="s">
        <v>33</v>
      </c>
      <c r="E18" s="32" t="s">
        <v>21</v>
      </c>
      <c r="F18" s="33" t="s">
        <v>59</v>
      </c>
      <c r="G18" s="32" t="s">
        <v>22</v>
      </c>
      <c r="H18" s="32" t="s">
        <v>27</v>
      </c>
      <c r="I18" s="34">
        <v>4765933</v>
      </c>
      <c r="J18" s="34">
        <v>4766940</v>
      </c>
      <c r="K18" s="34">
        <f t="shared" si="0"/>
        <v>4766436.5</v>
      </c>
      <c r="L18" s="34">
        <f t="shared" si="1"/>
        <v>5117378.4369885437</v>
      </c>
      <c r="M18" s="35" t="s">
        <v>77</v>
      </c>
    </row>
    <row r="19" spans="1:13" ht="26" x14ac:dyDescent="0.35">
      <c r="A19" s="51" t="s">
        <v>41</v>
      </c>
      <c r="B19" s="32" t="s">
        <v>42</v>
      </c>
      <c r="C19" s="32" t="s">
        <v>35</v>
      </c>
      <c r="D19" s="49" t="s">
        <v>33</v>
      </c>
      <c r="E19" s="32" t="s">
        <v>21</v>
      </c>
      <c r="F19" s="33" t="s">
        <v>59</v>
      </c>
      <c r="G19" s="32" t="s">
        <v>22</v>
      </c>
      <c r="H19" s="32" t="s">
        <v>28</v>
      </c>
      <c r="I19" s="34">
        <v>10753943</v>
      </c>
      <c r="J19" s="34">
        <v>10756215</v>
      </c>
      <c r="K19" s="34">
        <f t="shared" si="0"/>
        <v>10755079</v>
      </c>
      <c r="L19" s="34">
        <f t="shared" si="1"/>
        <v>11546951.135865932</v>
      </c>
      <c r="M19" s="35" t="s">
        <v>77</v>
      </c>
    </row>
    <row r="20" spans="1:13" ht="26" x14ac:dyDescent="0.35">
      <c r="A20" s="51" t="s">
        <v>41</v>
      </c>
      <c r="B20" s="32" t="s">
        <v>42</v>
      </c>
      <c r="C20" s="32" t="s">
        <v>35</v>
      </c>
      <c r="D20" s="49" t="s">
        <v>33</v>
      </c>
      <c r="E20" s="32" t="s">
        <v>21</v>
      </c>
      <c r="F20" s="33" t="s">
        <v>59</v>
      </c>
      <c r="G20" s="32" t="s">
        <v>22</v>
      </c>
      <c r="H20" s="32" t="s">
        <v>29</v>
      </c>
      <c r="I20" s="34">
        <v>3060944</v>
      </c>
      <c r="J20" s="34">
        <v>3061590</v>
      </c>
      <c r="K20" s="34">
        <f t="shared" si="0"/>
        <v>3061267</v>
      </c>
      <c r="L20" s="34">
        <f t="shared" si="1"/>
        <v>3286661.1604158506</v>
      </c>
      <c r="M20" s="35" t="s">
        <v>77</v>
      </c>
    </row>
    <row r="21" spans="1:13" ht="26" x14ac:dyDescent="0.35">
      <c r="A21" s="51" t="s">
        <v>43</v>
      </c>
      <c r="B21" s="32" t="s">
        <v>42</v>
      </c>
      <c r="C21" s="32" t="s">
        <v>35</v>
      </c>
      <c r="D21" s="49" t="s">
        <v>33</v>
      </c>
      <c r="E21" s="32" t="s">
        <v>21</v>
      </c>
      <c r="F21" s="33" t="s">
        <v>59</v>
      </c>
      <c r="G21" s="32" t="s">
        <v>22</v>
      </c>
      <c r="H21" s="32" t="s">
        <v>23</v>
      </c>
      <c r="I21" s="34">
        <v>51127127</v>
      </c>
      <c r="J21" s="34">
        <v>51049340</v>
      </c>
      <c r="K21" s="34">
        <f t="shared" si="0"/>
        <v>51088233.5</v>
      </c>
      <c r="L21" s="34">
        <f t="shared" si="1"/>
        <v>54849310.655010261</v>
      </c>
      <c r="M21" s="35" t="s">
        <v>77</v>
      </c>
    </row>
    <row r="22" spans="1:13" ht="26.5" thickBot="1" x14ac:dyDescent="0.4">
      <c r="A22" s="52" t="s">
        <v>44</v>
      </c>
      <c r="B22" s="36" t="s">
        <v>42</v>
      </c>
      <c r="C22" s="36" t="s">
        <v>35</v>
      </c>
      <c r="D22" s="50" t="s">
        <v>33</v>
      </c>
      <c r="E22" s="36" t="s">
        <v>26</v>
      </c>
      <c r="F22" s="37" t="s">
        <v>59</v>
      </c>
      <c r="G22" s="36" t="s">
        <v>22</v>
      </c>
      <c r="H22" s="36" t="s">
        <v>23</v>
      </c>
      <c r="I22" s="38">
        <v>17632982</v>
      </c>
      <c r="J22" s="38">
        <v>17567537</v>
      </c>
      <c r="K22" s="38">
        <f t="shared" si="0"/>
        <v>17600259.5</v>
      </c>
      <c r="L22" s="38">
        <f t="shared" si="1"/>
        <v>18895787.998201977</v>
      </c>
      <c r="M22" s="39" t="s">
        <v>77</v>
      </c>
    </row>
    <row r="23" spans="1:13" s="56" customFormat="1" thickBot="1" x14ac:dyDescent="0.35">
      <c r="A23" s="53" t="s">
        <v>6</v>
      </c>
      <c r="D23" s="57"/>
      <c r="F23" s="57"/>
      <c r="I23" s="58"/>
      <c r="J23" s="58"/>
      <c r="K23" s="58">
        <f>SUBTOTAL(9,K4:K22)</f>
        <v>2230709725.5</v>
      </c>
      <c r="L23" s="40">
        <f>SUBTOTAL(9,L4:L22)</f>
        <v>2393727624.9740663</v>
      </c>
    </row>
    <row r="26" spans="1:13" x14ac:dyDescent="0.35">
      <c r="A26" s="54" t="s">
        <v>64</v>
      </c>
    </row>
  </sheetData>
  <autoFilter ref="B3:H3" xr:uid="{00000000-0009-0000-0000-000001000000}"/>
  <hyperlinks>
    <hyperlink ref="M4" r:id="rId1" xr:uid="{00000000-0004-0000-0100-000000000000}"/>
    <hyperlink ref="M5:M22" r:id="rId2" display="OECD (2019)"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90" zoomScaleNormal="90" workbookViewId="0"/>
  </sheetViews>
  <sheetFormatPr defaultRowHeight="13.5" x14ac:dyDescent="0.35"/>
  <cols>
    <col min="1" max="1" width="45.69921875" customWidth="1"/>
    <col min="2" max="2" width="16.59765625" customWidth="1"/>
    <col min="3" max="3" width="12.09765625" customWidth="1"/>
    <col min="4" max="4" width="10.8984375" customWidth="1"/>
    <col min="5" max="5" width="13.3984375" customWidth="1"/>
    <col min="6" max="6" width="12.3984375" customWidth="1"/>
  </cols>
  <sheetData>
    <row r="1" spans="1:1" ht="15.5" x14ac:dyDescent="0.35">
      <c r="A1" s="41" t="s">
        <v>45</v>
      </c>
    </row>
    <row r="2" spans="1:1" ht="14.5" x14ac:dyDescent="0.35">
      <c r="A2" s="42"/>
    </row>
    <row r="3" spans="1:1" ht="26.5" x14ac:dyDescent="0.35">
      <c r="A3" s="43"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
  <sheetViews>
    <sheetView tabSelected="1" zoomScale="90" zoomScaleNormal="90" workbookViewId="0"/>
  </sheetViews>
  <sheetFormatPr defaultRowHeight="13.5" x14ac:dyDescent="0.35"/>
  <cols>
    <col min="1" max="1" width="30.8984375" customWidth="1"/>
    <col min="2" max="2" width="20.59765625" customWidth="1"/>
    <col min="3" max="3" width="13.69921875" customWidth="1"/>
    <col min="4" max="4" width="11.69921875" customWidth="1"/>
    <col min="5" max="5" width="10.69921875" customWidth="1"/>
    <col min="6" max="6" width="13.09765625" customWidth="1"/>
    <col min="7" max="7" width="17.296875" customWidth="1"/>
    <col min="8" max="8" width="13.8984375" customWidth="1"/>
    <col min="9" max="9" width="13.3984375" customWidth="1"/>
    <col min="10" max="10" width="17.09765625" customWidth="1"/>
    <col min="11" max="11" width="16.296875" customWidth="1"/>
    <col min="12" max="12" width="16.09765625" customWidth="1"/>
    <col min="13" max="13" width="37.09765625" style="10" customWidth="1"/>
    <col min="14" max="14" width="22.8984375" customWidth="1"/>
    <col min="15" max="15" width="16.296875" customWidth="1"/>
  </cols>
  <sheetData>
    <row r="1" spans="1:14" ht="16" thickBot="1" x14ac:dyDescent="0.4">
      <c r="A1" s="44" t="s">
        <v>3</v>
      </c>
      <c r="C1" s="13" t="s">
        <v>65</v>
      </c>
      <c r="D1" s="14"/>
      <c r="E1" s="14">
        <v>2016</v>
      </c>
      <c r="F1" s="14">
        <v>0.94</v>
      </c>
      <c r="G1" s="14">
        <v>2017</v>
      </c>
      <c r="H1" s="15">
        <v>0.92300000000000004</v>
      </c>
      <c r="I1" s="11"/>
      <c r="J1" s="11"/>
      <c r="K1" s="11"/>
      <c r="L1" s="11"/>
      <c r="M1" s="12"/>
      <c r="N1" s="8"/>
    </row>
    <row r="2" spans="1:14" x14ac:dyDescent="0.35">
      <c r="D2" s="8"/>
    </row>
    <row r="3" spans="1:14" ht="52" x14ac:dyDescent="0.35">
      <c r="A3" s="47" t="s">
        <v>46</v>
      </c>
      <c r="B3" s="47" t="s">
        <v>47</v>
      </c>
      <c r="C3" s="47" t="s">
        <v>9</v>
      </c>
      <c r="D3" s="47" t="s">
        <v>11</v>
      </c>
      <c r="E3" s="47" t="s">
        <v>12</v>
      </c>
      <c r="F3" s="47" t="s">
        <v>13</v>
      </c>
      <c r="G3" s="47" t="s">
        <v>48</v>
      </c>
      <c r="H3" s="47" t="s">
        <v>74</v>
      </c>
      <c r="I3" s="47" t="s">
        <v>80</v>
      </c>
      <c r="J3" s="47" t="s">
        <v>76</v>
      </c>
      <c r="K3" s="47" t="s">
        <v>54</v>
      </c>
      <c r="L3" s="47" t="s">
        <v>15</v>
      </c>
      <c r="M3" s="47" t="s">
        <v>16</v>
      </c>
    </row>
    <row r="4" spans="1:14" ht="130" x14ac:dyDescent="0.35">
      <c r="A4" s="4" t="s">
        <v>49</v>
      </c>
      <c r="B4" s="2" t="s">
        <v>50</v>
      </c>
      <c r="C4" s="2" t="s">
        <v>51</v>
      </c>
      <c r="D4" s="2" t="s">
        <v>52</v>
      </c>
      <c r="E4" s="2" t="s">
        <v>5</v>
      </c>
      <c r="F4" s="2" t="s">
        <v>22</v>
      </c>
      <c r="G4" s="2" t="s">
        <v>53</v>
      </c>
      <c r="H4" s="3" t="s">
        <v>84</v>
      </c>
      <c r="I4" s="3">
        <v>45000000</v>
      </c>
      <c r="J4" s="3">
        <f>I4/2</f>
        <v>22500000</v>
      </c>
      <c r="K4" s="3">
        <f>(I4/$H$1)/2</f>
        <v>24377031.41928494</v>
      </c>
      <c r="L4" s="45" t="s">
        <v>63</v>
      </c>
      <c r="M4" s="5" t="s">
        <v>62</v>
      </c>
    </row>
    <row r="7" spans="1:14" x14ac:dyDescent="0.35">
      <c r="A7" s="19" t="s">
        <v>64</v>
      </c>
    </row>
  </sheetData>
  <hyperlinks>
    <hyperlink ref="L4"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
  <sheetViews>
    <sheetView zoomScale="90" zoomScaleNormal="90" workbookViewId="0"/>
  </sheetViews>
  <sheetFormatPr defaultRowHeight="13.5" x14ac:dyDescent="0.35"/>
  <cols>
    <col min="1" max="1" width="71.8984375" customWidth="1"/>
    <col min="2" max="2" width="16.69921875" customWidth="1"/>
    <col min="3" max="3" width="13.296875" customWidth="1"/>
    <col min="4" max="4" width="12.69921875" customWidth="1"/>
    <col min="5" max="5" width="12.3984375" customWidth="1"/>
    <col min="6" max="6" width="10.8984375" customWidth="1"/>
    <col min="7" max="7" width="13" customWidth="1"/>
    <col min="8" max="8" width="11.59765625" customWidth="1"/>
    <col min="9" max="9" width="12.69921875" customWidth="1"/>
    <col min="10" max="10" width="15.296875" customWidth="1"/>
    <col min="11" max="11" width="9.69921875" customWidth="1"/>
    <col min="12" max="12" width="10.296875" customWidth="1"/>
    <col min="13" max="13" width="16" customWidth="1"/>
  </cols>
  <sheetData>
    <row r="1" spans="1:13" ht="15.5" x14ac:dyDescent="0.35">
      <c r="A1" s="30" t="s">
        <v>55</v>
      </c>
    </row>
    <row r="2" spans="1:13" x14ac:dyDescent="0.35">
      <c r="A2" s="7"/>
    </row>
    <row r="3" spans="1:13" ht="29" x14ac:dyDescent="0.35">
      <c r="A3" s="46" t="s">
        <v>81</v>
      </c>
      <c r="C3" s="8"/>
      <c r="D3" s="8"/>
      <c r="E3" s="8"/>
      <c r="F3" s="8"/>
      <c r="G3" s="8"/>
      <c r="H3" s="8"/>
      <c r="I3" s="8"/>
      <c r="J3" s="8"/>
      <c r="K3" s="8"/>
      <c r="L3" s="8"/>
      <c r="M3" s="8"/>
    </row>
    <row r="4" spans="1:13" x14ac:dyDescent="0.35">
      <c r="C4" s="8"/>
      <c r="D4" s="8"/>
      <c r="E4" s="8"/>
      <c r="F4" s="8"/>
      <c r="G4" s="8"/>
      <c r="H4" s="8"/>
      <c r="I4" s="8"/>
      <c r="J4" s="8"/>
      <c r="K4" s="8"/>
      <c r="L4" s="8"/>
      <c r="M4" s="8"/>
    </row>
    <row r="5" spans="1:13" x14ac:dyDescent="0.35">
      <c r="C5" s="8"/>
      <c r="D5" s="8"/>
      <c r="E5" s="8"/>
      <c r="F5" s="8"/>
      <c r="G5" s="8"/>
      <c r="H5" s="8"/>
      <c r="I5" s="8"/>
      <c r="J5" s="8"/>
      <c r="K5" s="8"/>
      <c r="L5" s="8"/>
      <c r="M5"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Ipek Gencsu</cp:lastModifiedBy>
  <cp:revision/>
  <dcterms:created xsi:type="dcterms:W3CDTF">2015-10-19T12:12:58Z</dcterms:created>
  <dcterms:modified xsi:type="dcterms:W3CDTF">2019-07-24T12:15:11Z</dcterms:modified>
  <cp:category/>
  <cp:contentStatus/>
</cp:coreProperties>
</file>