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Communications\Typefi\CEP\G20 fossil fuels 2015\Country case studies\Saudi Arabia\"/>
    </mc:Choice>
  </mc:AlternateContent>
  <bookViews>
    <workbookView xWindow="0" yWindow="0" windowWidth="20160" windowHeight="8475" tabRatio="500"/>
  </bookViews>
  <sheets>
    <sheet name="Overview" sheetId="8" r:id="rId1"/>
    <sheet name="National Subsidies" sheetId="1" r:id="rId2"/>
    <sheet name="SOE Investment" sheetId="10" r:id="rId3"/>
    <sheet name="PF_Summary" sheetId="3" r:id="rId4"/>
    <sheet name="PF_Domestic_Full" sheetId="5" r:id="rId5"/>
    <sheet name="PF_International_Full" sheetId="6" r:id="rId6"/>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H9" i="5" l="1"/>
  <c r="H5" i="6"/>
  <c r="H7" i="6"/>
  <c r="H6" i="6"/>
  <c r="F15" i="3"/>
  <c r="B15" i="3"/>
  <c r="C13" i="3"/>
  <c r="C15" i="3" s="1"/>
  <c r="D13" i="3"/>
  <c r="E13" i="3"/>
  <c r="F13" i="3"/>
  <c r="G13" i="3"/>
  <c r="B13" i="3"/>
  <c r="C8" i="3"/>
  <c r="D8" i="3"/>
  <c r="D15" i="3" s="1"/>
  <c r="E8" i="3"/>
  <c r="E15" i="3" s="1"/>
  <c r="F8" i="3"/>
  <c r="B8" i="3"/>
  <c r="E5" i="3"/>
  <c r="G5" i="3"/>
  <c r="G8" i="3" s="1"/>
  <c r="G15" i="3" s="1"/>
</calcChain>
</file>

<file path=xl/sharedStrings.xml><?xml version="1.0" encoding="utf-8"?>
<sst xmlns="http://schemas.openxmlformats.org/spreadsheetml/2006/main" count="221" uniqueCount="133">
  <si>
    <t>Not quantifiable - included in SOE expenditure</t>
  </si>
  <si>
    <t>no data</t>
  </si>
  <si>
    <t>Cross-cutting</t>
  </si>
  <si>
    <t>http://www.sama.gov.sa/en-US/EconomicReports/Pages/YearlyStatistics.aspx</t>
  </si>
  <si>
    <t>Direct investment</t>
  </si>
  <si>
    <t>Oil and gas</t>
  </si>
  <si>
    <t>Investment in R&amp;D Institutes</t>
  </si>
  <si>
    <t>not quantifiable</t>
  </si>
  <si>
    <t>Investments in Port Authority</t>
  </si>
  <si>
    <t>Investment in Geological Survey Authority</t>
  </si>
  <si>
    <t>None identified</t>
  </si>
  <si>
    <t>Saudi Aramco</t>
  </si>
  <si>
    <t>Total</t>
  </si>
  <si>
    <t>Upstream/downstream</t>
  </si>
  <si>
    <t>Stage</t>
    <phoneticPr fontId="3" type="noConversion"/>
  </si>
  <si>
    <t>Source</t>
    <phoneticPr fontId="3" type="noConversion"/>
  </si>
  <si>
    <t>National Commercial Bank</t>
  </si>
  <si>
    <t>Sohar Refinery Expansion</t>
  </si>
  <si>
    <t>Oman</t>
  </si>
  <si>
    <t>The financing will be used for the Sohar refinery expansion and for refinancing existing debt</t>
  </si>
  <si>
    <t>Oil</t>
  </si>
  <si>
    <t>Downstream</t>
  </si>
  <si>
    <t>Refining</t>
  </si>
  <si>
    <t>https://ijglobal.com/data/transaction/30221/sohar-refinery-expansion</t>
  </si>
  <si>
    <t>Saudi Aramco and Power Cogeneration Plant (876MW)</t>
  </si>
  <si>
    <t>Saudi Arabia</t>
  </si>
  <si>
    <t>The financing will be used for the development of the 876MW Saudi Aramco and Power Cogeneration Plant in the Eastern Province of the Kingdom of Saudi Arabia</t>
  </si>
  <si>
    <t>Natural gas</t>
  </si>
  <si>
    <t>Electricitry production</t>
  </si>
  <si>
    <t>https://ijglobal.com/data/transaction/29659/saudi-aramco-and-power-cogeneration-plant-876mw</t>
  </si>
  <si>
    <t>Rabigh Gas-Fired IPP (2060 MW)</t>
  </si>
  <si>
    <t>Design, finance, construct, commission, test, own and maintain the Rabigh 2 IPP. The power project will have a capacity of 2060MW. The fuel source was changed from oil to gas in 2013.</t>
  </si>
  <si>
    <t>https://ijglobal.com/data/transaction/22884/rabigh-ii-gas-fired-ipp-2060mw</t>
  </si>
  <si>
    <t>http://www.sfd.gov.sa/cs/groups/public/documents/document/mdaw/ntex/~edisp/121-document-511209.pdf</t>
  </si>
  <si>
    <t>Al-Shabab Station Expansion to 1500 MW</t>
  </si>
  <si>
    <t>500 MW expansion of a natural gas-fired power plant, from 1000 MW for new total capacity of 1500 MW</t>
  </si>
  <si>
    <t>Public Investment Fund</t>
  </si>
  <si>
    <t>Luberef Yanbu Oil Refinery Expansion</t>
  </si>
  <si>
    <t xml:space="preserve">The financing will be used for the expansion of Luberef Yanbu Oil Refinery located on the Red Sea at Yanbu, near the city of Dhahran in Saudi Arabia. </t>
  </si>
  <si>
    <t>https://ijglobal.com/data/transaction/32674/luberef-yanbu-oil-refinery-expansion</t>
  </si>
  <si>
    <t>(2013) 562.5 million SR to the Egypt General Petroleum Corporation to finance the export of petroleum derivatives (http://www.sfd.gov.sa/cs/groups/public/documents/document/mdaw/ndyx/~edisp/121-document-461968.pdf)</t>
  </si>
  <si>
    <t>(2013) 75 million SR to the National Petrochemical Company of Saudi Arabia plus 203.25 million SR guarantees (http://www.sfd.gov.sa/cs/groups/public/documents/document/mdaw/ndyx/~edisp/121-document-461968.pdf)</t>
  </si>
  <si>
    <t>(2014) 86.14 million SR guarantees to the National Petrochemical Company of Saudi Arabia (http://www.sfd.gov.sa/cs/groups/public/documents/document/mdaw/ntex/~edisp/121-document-511209.pdf)</t>
  </si>
  <si>
    <t>(2014) 937.5 million in export finance to Egyptian General Petroleum Corporation (EGPC) for the export of petroleum derivatives (http://www.sfd.gov.sa/cs/groups/public/documents/document/mdaw/ntex/~edisp/121-document-511209.pdf)</t>
  </si>
  <si>
    <t>Subsidy</t>
  </si>
  <si>
    <t>Subsidy type</t>
  </si>
  <si>
    <t>Targeted energy source</t>
  </si>
  <si>
    <t xml:space="preserve">Estimated annual amount, million USD </t>
  </si>
  <si>
    <t>2013 estimate</t>
  </si>
  <si>
    <t>2014 estimate</t>
  </si>
  <si>
    <t>Stage:</t>
  </si>
  <si>
    <t>Tax expenditure</t>
  </si>
  <si>
    <t>Direct spending (including on infrastructure)</t>
  </si>
  <si>
    <t>Other support mechanisms</t>
  </si>
  <si>
    <t>Total National Subsidies</t>
  </si>
  <si>
    <t>Institution name</t>
  </si>
  <si>
    <t>Domestic</t>
  </si>
  <si>
    <t>International</t>
  </si>
  <si>
    <t>Project</t>
  </si>
  <si>
    <t>Description</t>
  </si>
  <si>
    <t>Fossil Fuel Sector</t>
  </si>
  <si>
    <t>Value</t>
  </si>
  <si>
    <t>Period</t>
  </si>
  <si>
    <t>Recipient Country</t>
  </si>
  <si>
    <t>PF Institution</t>
  </si>
  <si>
    <t>Source</t>
  </si>
  <si>
    <t>Net change in Gross Fixed Capital Formation for Oil Sector</t>
  </si>
  <si>
    <t>Totals 2013/2014</t>
  </si>
  <si>
    <t>Note: for petrochemicals (not currently included in the total) SFD also provided:</t>
  </si>
  <si>
    <t>For petrochemicals (not currently included in the total) NCB also provided:</t>
  </si>
  <si>
    <t>Ministry of Finance</t>
  </si>
  <si>
    <t>SEC Electricity Generation Expansion</t>
  </si>
  <si>
    <t>Interest free loan from Ministry of Finance</t>
  </si>
  <si>
    <t>http://www.reuters.com/article/2014/03/20/saudielectricity-loans-idUSL6N0MH3U920140320</t>
  </si>
  <si>
    <t>Name of SOE</t>
  </si>
  <si>
    <t>Investment</t>
  </si>
  <si>
    <t>Total material and contract procurement</t>
  </si>
  <si>
    <t>oil and gas</t>
  </si>
  <si>
    <t>Saudi Electric Company</t>
  </si>
  <si>
    <t>Rabigh-1, Mecca</t>
  </si>
  <si>
    <t>Riyadh-11, Darma, Riyadh</t>
  </si>
  <si>
    <t>Qurayyah, Eastern Province</t>
  </si>
  <si>
    <t>Rabigh-2, Mecca</t>
  </si>
  <si>
    <t>Saudi Electric Company/Saudi Aramco</t>
  </si>
  <si>
    <t>Fadhili</t>
  </si>
  <si>
    <t>Jazan</t>
  </si>
  <si>
    <t>na</t>
  </si>
  <si>
    <t>Coal mining</t>
  </si>
  <si>
    <t>Coal fired power</t>
  </si>
  <si>
    <t>Upstream oil and gas</t>
  </si>
  <si>
    <t>Oil and gas pipelines, power plants and refineries</t>
  </si>
  <si>
    <t>National subsidies</t>
  </si>
  <si>
    <t>SOE investment</t>
  </si>
  <si>
    <t>SAMREF Clean Fuels Financing</t>
  </si>
  <si>
    <t>Financing for the clean fuels project at Yanbu Al-Sinaiyah, Saudi Arabia. SAMREF is single-train crude oil refinery, is located in Yanbu' on the Red Sea coast. The refinery processes some 400,000 barrels per day of Arabian crude oil.</t>
  </si>
  <si>
    <t>https://ijglobal.com/data/transaction/28126/samref-clean-fuels-financing</t>
  </si>
  <si>
    <t>Saudi Fund for Development</t>
  </si>
  <si>
    <t xml:space="preserve">West Diametta Power Station Expansion to 750 MW </t>
  </si>
  <si>
    <t>Egypt</t>
  </si>
  <si>
    <t>250 MW expansion of a simple cycle natural gas-fired power plant, from 500 MW for new total capacity of 750 MW</t>
  </si>
  <si>
    <t>The authors welcome feedback on the full report, on the country study, and on this data sheet to improve the accuracy and transparency of information on G20 government support to fossil fuel production.</t>
  </si>
  <si>
    <t>Contents:</t>
  </si>
  <si>
    <t>Public finance (summary)</t>
  </si>
  <si>
    <t>Public finance (domestic - full)</t>
  </si>
  <si>
    <t>Public finance (international - full)</t>
  </si>
  <si>
    <t>Project / investment</t>
  </si>
  <si>
    <t>Fossil fuel sector</t>
  </si>
  <si>
    <t>Investment ($ millions)</t>
  </si>
  <si>
    <t>Average</t>
  </si>
  <si>
    <t xml:space="preserve">1.2 GW plant. </t>
  </si>
  <si>
    <t>oil and gas (electricity)</t>
  </si>
  <si>
    <t> na</t>
  </si>
  <si>
    <t xml:space="preserve">1.7 GW plant. </t>
  </si>
  <si>
    <t>3.9 GW plant.</t>
  </si>
  <si>
    <t xml:space="preserve">2.1 GW plant. </t>
  </si>
  <si>
    <t xml:space="preserve">1.4 GW plant. </t>
  </si>
  <si>
    <t xml:space="preserve">3.8 GW plant. </t>
  </si>
  <si>
    <t>Total (USD)</t>
  </si>
  <si>
    <t>SOE Investment (USD million  - except where otherwise indicated)</t>
  </si>
  <si>
    <r>
      <t>National subsidies (</t>
    </r>
    <r>
      <rPr>
        <b/>
        <sz val="10"/>
        <color indexed="62"/>
        <rFont val="Arial"/>
        <family val="2"/>
      </rPr>
      <t xml:space="preserve">million </t>
    </r>
    <r>
      <rPr>
        <b/>
        <sz val="10"/>
        <color rgb="FF4F81BD"/>
        <rFont val="Arial"/>
        <family val="2"/>
      </rPr>
      <t>USD  - except where otherwise indicated)</t>
    </r>
  </si>
  <si>
    <r>
      <t>Public finance summary (USD</t>
    </r>
    <r>
      <rPr>
        <b/>
        <sz val="10"/>
        <color indexed="62"/>
        <rFont val="Arial"/>
        <family val="2"/>
      </rPr>
      <t xml:space="preserve"> million</t>
    </r>
    <r>
      <rPr>
        <b/>
        <sz val="10"/>
        <color rgb="FF4F81BD"/>
        <rFont val="Arial"/>
        <family val="2"/>
      </rPr>
      <t xml:space="preserve"> - except where otherwise indicated)</t>
    </r>
  </si>
  <si>
    <t>Public finance international (full) (USD  - except where otherwise indicated)</t>
  </si>
  <si>
    <t>Subtotal domestic</t>
    <phoneticPr fontId="14" type="noConversion"/>
  </si>
  <si>
    <t>Subtotal international</t>
    <phoneticPr fontId="14" type="noConversion"/>
  </si>
  <si>
    <t>(2013) NatPet Yanbu Petrochemicals facility - $89m – see https://ijglobal.com/data/transaction/28310/natpet-yanbu-petrochemicals-facility-2013]</t>
  </si>
  <si>
    <t xml:space="preserve">Total fossil fuel finance 2013 &amp; 2014 </t>
  </si>
  <si>
    <t>Annual avg. fossil fuel finance</t>
  </si>
  <si>
    <t>Multilateral Development Bank share</t>
  </si>
  <si>
    <t>G20 SUBSIDIES FOR OIL, GAS AND COAL PRODUCTION: SAUDI ARABIA</t>
  </si>
  <si>
    <r>
      <t xml:space="preserve">This data sheet is a background paper to the report </t>
    </r>
    <r>
      <rPr>
        <i/>
        <sz val="10"/>
        <rFont val="Arial"/>
        <family val="2"/>
      </rPr>
      <t>Empty promises: G20 subsidies to oil, gas and coal production</t>
    </r>
    <r>
      <rPr>
        <sz val="10"/>
        <rFont val="Arial"/>
        <family val="2"/>
      </rPr>
      <t xml:space="preserve"> by Oil Change International (OCI) and the Overseas Development Institute (ODI). It builds on the research completed for the report </t>
    </r>
    <r>
      <rPr>
        <i/>
        <sz val="10"/>
        <rFont val="Arial"/>
        <family val="2"/>
      </rPr>
      <t>The fossil fuel bailout: G20 subsidies to oil, gas and coal exploration</t>
    </r>
    <r>
      <rPr>
        <sz val="10"/>
        <rFont val="Arial"/>
        <family val="2"/>
      </rPr>
      <t>, published in 2014.</t>
    </r>
  </si>
  <si>
    <r>
      <t xml:space="preserve">For the purpose of this report, production subsidies for fossil fuels include: national subsidies, investment by state-owned enterprises (SOEs), and public finance. The full report provides a detailed discussion of technical and transparency issues in identifying fossil production subsidies, and outlines the methodology used in this desk-based study. </t>
    </r>
    <r>
      <rPr>
        <b/>
        <sz val="10"/>
        <color indexed="8"/>
        <rFont val="Arial"/>
        <family val="2"/>
      </rPr>
      <t>In addition, a brief outline of the methodology used in this report is also in the country summary.</t>
    </r>
  </si>
  <si>
    <t xml:space="preserve">Read the full report: http://odi.org/empty-promises  </t>
  </si>
  <si>
    <t xml:space="preserve">Read the Saudi Arabia country study: http://www.odi.org/publications/10082-g20-subsidies-oil-gas-coal-production-saudi-arabia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</si>
</sst>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u/>
      <sz val="12"/>
      <color theme="10"/>
      <name val="Calibri"/>
      <family val="2"/>
      <scheme val="minor"/>
    </font>
    <font>
      <u/>
      <sz val="12"/>
      <color theme="11"/>
      <name val="Calibri"/>
      <family val="2"/>
      <scheme val="minor"/>
    </font>
    <font>
      <sz val="11"/>
      <color indexed="8"/>
      <name val="Cambria"/>
      <family val="1"/>
    </font>
    <font>
      <sz val="10"/>
      <color indexed="8"/>
      <name val="Arial"/>
      <family val="2"/>
    </font>
    <font>
      <b/>
      <sz val="10"/>
      <color indexed="8"/>
      <name val="Arial"/>
      <family val="2"/>
    </font>
    <font>
      <b/>
      <i/>
      <sz val="10"/>
      <color indexed="8"/>
      <name val="Arial"/>
      <family val="2"/>
    </font>
    <font>
      <b/>
      <sz val="10"/>
      <color rgb="FF4F81BD"/>
      <name val="Arial"/>
      <family val="2"/>
    </font>
    <font>
      <u/>
      <sz val="10"/>
      <color indexed="12"/>
      <name val="Arial"/>
      <family val="2"/>
    </font>
    <font>
      <b/>
      <sz val="10"/>
      <color indexed="62"/>
      <name val="Arial"/>
      <family val="2"/>
    </font>
    <font>
      <sz val="10"/>
      <color indexed="8"/>
      <name val="Arial"/>
      <family val="2"/>
    </font>
    <font>
      <b/>
      <sz val="10"/>
      <color indexed="8"/>
      <name val="Arial"/>
      <family val="2"/>
    </font>
    <font>
      <b/>
      <sz val="10"/>
      <color indexed="8"/>
      <name val="Arial"/>
      <family val="2"/>
    </font>
    <font>
      <sz val="10"/>
      <color indexed="8"/>
      <name val="Arial"/>
      <family val="2"/>
    </font>
    <font>
      <sz val="8"/>
      <name val="Verdana"/>
      <family val="2"/>
    </font>
    <font>
      <sz val="10"/>
      <name val="Arial"/>
      <family val="2"/>
    </font>
    <font>
      <i/>
      <sz val="10"/>
      <name val="Arial"/>
      <family val="2"/>
    </font>
  </fonts>
  <fills count="5">
    <fill>
      <patternFill patternType="none"/>
    </fill>
    <fill>
      <patternFill patternType="gray125"/>
    </fill>
    <fill>
      <patternFill patternType="solid">
        <fgColor indexed="22"/>
        <bgColor indexed="64"/>
      </patternFill>
    </fill>
    <fill>
      <patternFill patternType="solid">
        <fgColor theme="9"/>
        <bgColor indexed="64"/>
      </patternFill>
    </fill>
    <fill>
      <patternFill patternType="solid">
        <fgColor theme="0"/>
        <bgColor indexed="64"/>
      </patternFill>
    </fill>
  </fills>
  <borders count="1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s>
  <cellStyleXfs count="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66">
    <xf numFmtId="0" fontId="0" fillId="0" borderId="0" xfId="0"/>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4" fillId="0" borderId="0" xfId="0" applyFont="1"/>
    <xf numFmtId="0" fontId="5" fillId="0" borderId="3" xfId="0" applyFont="1" applyBorder="1" applyAlignment="1">
      <alignment vertical="center" wrapText="1"/>
    </xf>
    <xf numFmtId="0" fontId="5" fillId="0" borderId="5" xfId="0" applyFont="1" applyBorder="1" applyAlignment="1">
      <alignment vertical="center" wrapText="1"/>
    </xf>
    <xf numFmtId="0" fontId="6" fillId="0" borderId="5" xfId="0" applyFont="1" applyBorder="1" applyAlignment="1">
      <alignment vertical="center" wrapText="1"/>
    </xf>
    <xf numFmtId="0" fontId="8" fillId="0" borderId="5" xfId="1" applyFont="1" applyBorder="1" applyAlignment="1">
      <alignment vertical="center" wrapText="1"/>
    </xf>
    <xf numFmtId="0" fontId="10" fillId="0" borderId="0" xfId="0" applyFont="1"/>
    <xf numFmtId="0" fontId="11" fillId="0" borderId="4" xfId="0" applyFont="1" applyBorder="1" applyAlignment="1">
      <alignment horizontal="center" vertical="center" wrapText="1"/>
    </xf>
    <xf numFmtId="0" fontId="10" fillId="0" borderId="0" xfId="0" applyFont="1" applyAlignment="1">
      <alignment horizontal="justify" vertical="center"/>
    </xf>
    <xf numFmtId="0" fontId="11" fillId="0" borderId="0" xfId="0" applyFont="1" applyAlignment="1">
      <alignment horizontal="justify" vertical="center"/>
    </xf>
    <xf numFmtId="0" fontId="12" fillId="0" borderId="2"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1" xfId="0" applyFont="1" applyBorder="1" applyAlignment="1">
      <alignment vertical="center"/>
    </xf>
    <xf numFmtId="0" fontId="13" fillId="0" borderId="4" xfId="0" applyFont="1" applyBorder="1" applyAlignment="1">
      <alignment vertical="center"/>
    </xf>
    <xf numFmtId="0" fontId="13" fillId="0" borderId="4" xfId="0" applyFont="1" applyBorder="1" applyAlignment="1">
      <alignment horizontal="right" vertical="center"/>
    </xf>
    <xf numFmtId="0" fontId="13" fillId="0" borderId="3" xfId="0" applyFont="1" applyBorder="1" applyAlignment="1">
      <alignment vertical="center"/>
    </xf>
    <xf numFmtId="0" fontId="13" fillId="0" borderId="5" xfId="0" applyFont="1" applyBorder="1" applyAlignment="1">
      <alignment vertical="center"/>
    </xf>
    <xf numFmtId="3" fontId="13" fillId="0" borderId="5" xfId="0" applyNumberFormat="1" applyFont="1" applyBorder="1" applyAlignment="1">
      <alignment horizontal="right" vertical="center"/>
    </xf>
    <xf numFmtId="3" fontId="12" fillId="0" borderId="5" xfId="0" applyNumberFormat="1" applyFont="1" applyBorder="1" applyAlignment="1">
      <alignment horizontal="right" vertical="center"/>
    </xf>
    <xf numFmtId="0" fontId="7" fillId="0" borderId="0" xfId="0" applyFont="1" applyBorder="1" applyAlignment="1">
      <alignment horizontal="left" vertical="center"/>
    </xf>
    <xf numFmtId="0" fontId="1" fillId="0" borderId="0" xfId="1" applyFill="1" applyBorder="1" applyAlignment="1">
      <alignment horizontal="justify" vertical="center"/>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4" fillId="0" borderId="0" xfId="0" applyFont="1" applyAlignment="1">
      <alignment wrapText="1"/>
    </xf>
    <xf numFmtId="0" fontId="4" fillId="0" borderId="0" xfId="0" applyFont="1" applyAlignment="1">
      <alignment vertical="center"/>
    </xf>
    <xf numFmtId="0" fontId="8" fillId="0" borderId="0" xfId="1" applyFont="1"/>
    <xf numFmtId="0" fontId="5" fillId="0" borderId="0" xfId="0" applyFont="1"/>
    <xf numFmtId="0" fontId="8" fillId="0" borderId="0" xfId="1" applyFont="1" applyAlignment="1">
      <alignment vertical="center"/>
    </xf>
    <xf numFmtId="0" fontId="4" fillId="0" borderId="0" xfId="0" applyFont="1" applyAlignment="1"/>
    <xf numFmtId="0" fontId="4" fillId="0" borderId="0" xfId="0" applyFont="1" applyFill="1" applyBorder="1" applyAlignment="1"/>
    <xf numFmtId="1" fontId="4" fillId="0" borderId="0" xfId="0" applyNumberFormat="1" applyFont="1"/>
    <xf numFmtId="0" fontId="7" fillId="0" borderId="0" xfId="0" applyFont="1" applyAlignment="1">
      <alignment vertical="center"/>
    </xf>
    <xf numFmtId="0" fontId="7" fillId="0" borderId="0" xfId="0" applyFont="1" applyAlignment="1"/>
    <xf numFmtId="0" fontId="5" fillId="0" borderId="2" xfId="0" applyFont="1" applyBorder="1" applyAlignment="1">
      <alignment vertical="center" wrapText="1"/>
    </xf>
    <xf numFmtId="0" fontId="5" fillId="0" borderId="8" xfId="0" applyFont="1" applyBorder="1" applyAlignment="1">
      <alignmen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6" fillId="0" borderId="2" xfId="0" applyFont="1" applyBorder="1" applyAlignment="1">
      <alignment vertical="center" wrapText="1"/>
    </xf>
    <xf numFmtId="0" fontId="6" fillId="0" borderId="8" xfId="0" applyFont="1" applyBorder="1" applyAlignment="1">
      <alignment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xf numFmtId="0" fontId="7" fillId="0" borderId="0" xfId="0" applyFont="1" applyBorder="1" applyAlignment="1">
      <alignment horizontal="left" vertical="center" wrapText="1"/>
    </xf>
    <xf numFmtId="0" fontId="5" fillId="3" borderId="0" xfId="0" applyFont="1" applyFill="1" applyAlignment="1">
      <alignment vertical="center"/>
    </xf>
    <xf numFmtId="0" fontId="15" fillId="0" borderId="0" xfId="0" applyFont="1" applyAlignment="1">
      <alignment horizontal="justify" vertical="center" wrapText="1"/>
    </xf>
    <xf numFmtId="0" fontId="4" fillId="0" borderId="0" xfId="0" applyFont="1" applyAlignment="1">
      <alignment horizontal="justify" vertical="center"/>
    </xf>
    <xf numFmtId="0" fontId="1" fillId="0" borderId="0" xfId="3"/>
    <xf numFmtId="0" fontId="1" fillId="4" borderId="0" xfId="3" applyFill="1" applyAlignment="1">
      <alignment horizontal="justify" vertical="center"/>
    </xf>
    <xf numFmtId="0" fontId="1" fillId="0" borderId="0" xfId="3" applyAlignment="1">
      <alignment horizontal="justify" vertical="center"/>
    </xf>
    <xf numFmtId="0" fontId="1" fillId="0" borderId="0" xfId="3" applyFill="1" applyBorder="1" applyAlignment="1">
      <alignment horizontal="justify" vertical="center"/>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odi.org/publications/10082-g20-subsidies-oil-gas-coal-production-saudi-arabia" TargetMode="External"/><Relationship Id="rId1" Type="http://schemas.openxmlformats.org/officeDocument/2006/relationships/hyperlink" Target="http://www.odi.org/empty-promis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sama.gov.sa/en-US/EconomicReports/Pages/YearlyStatistics.aspx" TargetMode="External"/><Relationship Id="rId2" Type="http://schemas.openxmlformats.org/officeDocument/2006/relationships/hyperlink" Target="http://www.sama.gov.sa/en-US/EconomicReports/Pages/YearlyStatistics.aspx" TargetMode="External"/><Relationship Id="rId1" Type="http://schemas.openxmlformats.org/officeDocument/2006/relationships/hyperlink" Target="http://www.sama.gov.sa/en-US/EconomicReports/Pages/YearlyStatistics.aspx" TargetMode="External"/><Relationship Id="rId4" Type="http://schemas.openxmlformats.org/officeDocument/2006/relationships/hyperlink" Target="http://www.sama.gov.sa/en-US/EconomicReports/Pages/YearlyStatistics.asp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reuters.com/article/2014/03/20/saudielectricity-loans-idUSL6N0MH3U920140320"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sfd.gov.sa/cs/groups/public/documents/document/mdaw/ntex/~edisp/121-document-511209.pdf" TargetMode="External"/><Relationship Id="rId2" Type="http://schemas.openxmlformats.org/officeDocument/2006/relationships/hyperlink" Target="http://www.sfd.gov.sa/cs/groups/public/documents/document/mdaw/ndyx/~edisp/121-document-461968.pdf" TargetMode="External"/><Relationship Id="rId1" Type="http://schemas.openxmlformats.org/officeDocument/2006/relationships/hyperlink" Target="http://www.sfd.gov.sa/cs/groups/public/documents/document/mdaw/ntex/~edisp/121-document-511209.pdf" TargetMode="External"/><Relationship Id="rId4" Type="http://schemas.openxmlformats.org/officeDocument/2006/relationships/hyperlink" Target="https://ijglobal.com/data/transaction/28310/natpet-yanbu-petrochemicals-facility-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tabSelected="1" topLeftCell="B1" workbookViewId="0">
      <selection activeCell="B9" sqref="B9"/>
    </sheetView>
  </sheetViews>
  <sheetFormatPr defaultColWidth="8.75" defaultRowHeight="12.75" x14ac:dyDescent="0.2"/>
  <cols>
    <col min="1" max="1" width="8.75" style="11"/>
    <col min="2" max="2" width="112.75" style="11" customWidth="1"/>
    <col min="3" max="16384" width="8.75" style="11"/>
  </cols>
  <sheetData>
    <row r="1" spans="2:2" ht="35.25" customHeight="1" x14ac:dyDescent="0.2">
      <c r="B1" s="59" t="s">
        <v>128</v>
      </c>
    </row>
    <row r="3" spans="2:2" ht="38.25" x14ac:dyDescent="0.2">
      <c r="B3" s="60" t="s">
        <v>129</v>
      </c>
    </row>
    <row r="4" spans="2:2" ht="51" x14ac:dyDescent="0.2">
      <c r="B4" s="61" t="s">
        <v>130</v>
      </c>
    </row>
    <row r="5" spans="2:2" ht="27.75" customHeight="1" x14ac:dyDescent="0.2">
      <c r="B5" s="13" t="s">
        <v>100</v>
      </c>
    </row>
    <row r="6" spans="2:2" x14ac:dyDescent="0.2">
      <c r="B6" s="13"/>
    </row>
    <row r="7" spans="2:2" ht="15.75" x14ac:dyDescent="0.25">
      <c r="B7" s="62" t="s">
        <v>131</v>
      </c>
    </row>
    <row r="8" spans="2:2" ht="15.75" x14ac:dyDescent="0.2">
      <c r="B8" s="63" t="s">
        <v>132</v>
      </c>
    </row>
    <row r="10" spans="2:2" x14ac:dyDescent="0.2">
      <c r="B10" s="14" t="s">
        <v>101</v>
      </c>
    </row>
    <row r="11" spans="2:2" ht="15.75" x14ac:dyDescent="0.2">
      <c r="B11" s="64" t="s">
        <v>91</v>
      </c>
    </row>
    <row r="12" spans="2:2" ht="15.75" x14ac:dyDescent="0.2">
      <c r="B12" s="65" t="s">
        <v>92</v>
      </c>
    </row>
    <row r="13" spans="2:2" ht="15.75" x14ac:dyDescent="0.2">
      <c r="B13" s="25" t="s">
        <v>102</v>
      </c>
    </row>
    <row r="14" spans="2:2" ht="15.75" x14ac:dyDescent="0.2">
      <c r="B14" s="25" t="s">
        <v>103</v>
      </c>
    </row>
    <row r="15" spans="2:2" ht="15.75" x14ac:dyDescent="0.2">
      <c r="B15" s="25" t="s">
        <v>104</v>
      </c>
    </row>
    <row r="16" spans="2:2" ht="15.75" x14ac:dyDescent="0.2">
      <c r="B16" s="25"/>
    </row>
  </sheetData>
  <phoneticPr fontId="14" type="noConversion"/>
  <hyperlinks>
    <hyperlink ref="B11" location="'National Subsidies'!A1" display="National subsidies"/>
    <hyperlink ref="B12" location="'SOE Investment'!A1" display="SOE investment"/>
    <hyperlink ref="B13" location="PF_Summary!A1" display="Public finance (summary)"/>
    <hyperlink ref="B14" location="PF_Domestic_Full!A1" display="Public finance (domestic - full)"/>
    <hyperlink ref="B15" location="PF_International_Full!A1" display="Public finance (international - full)"/>
    <hyperlink ref="B7" r:id="rId1" display="Read the full report: www.odi.org/empty-promises  "/>
    <hyperlink ref="B8" r:id="rId2"/>
  </hyperlink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11" defaultRowHeight="12.75" x14ac:dyDescent="0.2"/>
  <cols>
    <col min="1" max="1" width="19.75" style="6" customWidth="1"/>
    <col min="2" max="7" width="11" style="6"/>
    <col min="8" max="8" width="48.5" style="6" customWidth="1"/>
    <col min="9" max="16384" width="11" style="6"/>
  </cols>
  <sheetData>
    <row r="1" spans="1:8" x14ac:dyDescent="0.2">
      <c r="A1" s="24" t="s">
        <v>119</v>
      </c>
    </row>
    <row r="2" spans="1:8" ht="13.5" thickBot="1" x14ac:dyDescent="0.25"/>
    <row r="3" spans="1:8" ht="36" customHeight="1" x14ac:dyDescent="0.2">
      <c r="A3" s="42" t="s">
        <v>44</v>
      </c>
      <c r="B3" s="42" t="s">
        <v>45</v>
      </c>
      <c r="C3" s="42" t="s">
        <v>46</v>
      </c>
      <c r="D3" s="42" t="s">
        <v>47</v>
      </c>
      <c r="E3" s="53" t="s">
        <v>48</v>
      </c>
      <c r="F3" s="53" t="s">
        <v>49</v>
      </c>
      <c r="G3" s="42" t="s">
        <v>50</v>
      </c>
      <c r="H3" s="42" t="s">
        <v>65</v>
      </c>
    </row>
    <row r="4" spans="1:8" ht="13.5" thickBot="1" x14ac:dyDescent="0.25">
      <c r="A4" s="43"/>
      <c r="B4" s="43"/>
      <c r="C4" s="43"/>
      <c r="D4" s="43"/>
      <c r="E4" s="54"/>
      <c r="F4" s="54"/>
      <c r="G4" s="43"/>
      <c r="H4" s="43"/>
    </row>
    <row r="5" spans="1:8" ht="13.5" thickBot="1" x14ac:dyDescent="0.25">
      <c r="A5" s="44" t="s">
        <v>51</v>
      </c>
      <c r="B5" s="45"/>
      <c r="C5" s="45"/>
      <c r="D5" s="45"/>
      <c r="E5" s="45"/>
      <c r="F5" s="45"/>
      <c r="G5" s="45"/>
      <c r="H5" s="46"/>
    </row>
    <row r="6" spans="1:8" ht="13.5" thickBot="1" x14ac:dyDescent="0.25">
      <c r="A6" s="7" t="s">
        <v>10</v>
      </c>
      <c r="B6" s="8"/>
      <c r="C6" s="8"/>
      <c r="D6" s="8"/>
      <c r="E6" s="9"/>
      <c r="F6" s="9"/>
      <c r="G6" s="8"/>
      <c r="H6" s="8"/>
    </row>
    <row r="7" spans="1:8" ht="16.899999999999999" customHeight="1" thickBot="1" x14ac:dyDescent="0.25">
      <c r="A7" s="47" t="s">
        <v>52</v>
      </c>
      <c r="B7" s="48"/>
      <c r="C7" s="48"/>
      <c r="D7" s="48"/>
      <c r="E7" s="48"/>
      <c r="F7" s="48"/>
      <c r="G7" s="48"/>
      <c r="H7" s="49"/>
    </row>
    <row r="8" spans="1:8" ht="64.5" thickBot="1" x14ac:dyDescent="0.25">
      <c r="A8" s="7" t="s">
        <v>66</v>
      </c>
      <c r="B8" s="8" t="s">
        <v>4</v>
      </c>
      <c r="C8" s="8" t="s">
        <v>5</v>
      </c>
      <c r="D8" s="8" t="s">
        <v>0</v>
      </c>
      <c r="E8" s="9">
        <v>15088</v>
      </c>
      <c r="F8" s="9" t="s">
        <v>1</v>
      </c>
      <c r="G8" s="8" t="s">
        <v>2</v>
      </c>
      <c r="H8" s="10" t="s">
        <v>3</v>
      </c>
    </row>
    <row r="9" spans="1:8" ht="26.25" thickBot="1" x14ac:dyDescent="0.25">
      <c r="A9" s="7" t="s">
        <v>6</v>
      </c>
      <c r="B9" s="8" t="s">
        <v>4</v>
      </c>
      <c r="C9" s="8" t="s">
        <v>5</v>
      </c>
      <c r="D9" s="8" t="s">
        <v>86</v>
      </c>
      <c r="E9" s="9" t="s">
        <v>7</v>
      </c>
      <c r="F9" s="9" t="s">
        <v>7</v>
      </c>
      <c r="G9" s="8" t="s">
        <v>2</v>
      </c>
      <c r="H9" s="10" t="s">
        <v>3</v>
      </c>
    </row>
    <row r="10" spans="1:8" ht="26.25" thickBot="1" x14ac:dyDescent="0.25">
      <c r="A10" s="7" t="s">
        <v>8</v>
      </c>
      <c r="B10" s="8" t="s">
        <v>4</v>
      </c>
      <c r="C10" s="8" t="s">
        <v>5</v>
      </c>
      <c r="D10" s="8" t="s">
        <v>86</v>
      </c>
      <c r="E10" s="9" t="s">
        <v>7</v>
      </c>
      <c r="F10" s="9" t="s">
        <v>7</v>
      </c>
      <c r="G10" s="8" t="s">
        <v>2</v>
      </c>
      <c r="H10" s="10" t="s">
        <v>3</v>
      </c>
    </row>
    <row r="11" spans="1:8" ht="39" thickBot="1" x14ac:dyDescent="0.25">
      <c r="A11" s="7" t="s">
        <v>9</v>
      </c>
      <c r="B11" s="8" t="s">
        <v>4</v>
      </c>
      <c r="C11" s="8" t="s">
        <v>5</v>
      </c>
      <c r="D11" s="8" t="s">
        <v>86</v>
      </c>
      <c r="E11" s="9" t="s">
        <v>7</v>
      </c>
      <c r="F11" s="9" t="s">
        <v>7</v>
      </c>
      <c r="G11" s="8" t="s">
        <v>2</v>
      </c>
      <c r="H11" s="10" t="s">
        <v>3</v>
      </c>
    </row>
    <row r="12" spans="1:8" ht="16.899999999999999" customHeight="1" thickBot="1" x14ac:dyDescent="0.25">
      <c r="A12" s="47" t="s">
        <v>53</v>
      </c>
      <c r="B12" s="48"/>
      <c r="C12" s="48"/>
      <c r="D12" s="48"/>
      <c r="E12" s="48"/>
      <c r="F12" s="48"/>
      <c r="G12" s="48"/>
      <c r="H12" s="49"/>
    </row>
    <row r="13" spans="1:8" ht="13.5" thickBot="1" x14ac:dyDescent="0.25">
      <c r="A13" s="7" t="s">
        <v>10</v>
      </c>
      <c r="B13" s="8"/>
      <c r="C13" s="8"/>
      <c r="D13" s="8"/>
      <c r="E13" s="9"/>
      <c r="F13" s="9"/>
      <c r="G13" s="8"/>
      <c r="H13" s="8"/>
    </row>
    <row r="14" spans="1:8" ht="13.5" thickBot="1" x14ac:dyDescent="0.25">
      <c r="A14" s="50" t="s">
        <v>54</v>
      </c>
      <c r="B14" s="51"/>
      <c r="C14" s="52"/>
      <c r="D14" s="8" t="s">
        <v>86</v>
      </c>
      <c r="E14" s="9"/>
      <c r="F14" s="9"/>
      <c r="G14" s="8"/>
      <c r="H14" s="8"/>
    </row>
  </sheetData>
  <mergeCells count="12">
    <mergeCell ref="H3:H4"/>
    <mergeCell ref="A5:H5"/>
    <mergeCell ref="A7:H7"/>
    <mergeCell ref="A12:H12"/>
    <mergeCell ref="A14:C14"/>
    <mergeCell ref="G3:G4"/>
    <mergeCell ref="A3:A4"/>
    <mergeCell ref="B3:B4"/>
    <mergeCell ref="C3:C4"/>
    <mergeCell ref="D3:D4"/>
    <mergeCell ref="E3:E4"/>
    <mergeCell ref="F3:F4"/>
  </mergeCells>
  <phoneticPr fontId="14" type="noConversion"/>
  <hyperlinks>
    <hyperlink ref="H8" r:id="rId1"/>
    <hyperlink ref="H9" r:id="rId2"/>
    <hyperlink ref="H10" r:id="rId3"/>
    <hyperlink ref="H11" r:id="rId4"/>
  </hyperlinks>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14" sqref="B14"/>
    </sheetView>
  </sheetViews>
  <sheetFormatPr defaultColWidth="8.75" defaultRowHeight="12.75" x14ac:dyDescent="0.2"/>
  <cols>
    <col min="1" max="1" width="8.75" style="6"/>
    <col min="2" max="2" width="32.25" style="6" customWidth="1"/>
    <col min="3" max="3" width="17" style="6" customWidth="1"/>
    <col min="4" max="4" width="21.75" style="6" customWidth="1"/>
    <col min="5" max="5" width="16.25" style="6" customWidth="1"/>
    <col min="6" max="16384" width="8.75" style="6"/>
  </cols>
  <sheetData>
    <row r="1" spans="1:8" x14ac:dyDescent="0.2">
      <c r="A1" s="58" t="s">
        <v>118</v>
      </c>
      <c r="B1" s="58"/>
      <c r="C1" s="58"/>
      <c r="D1" s="58"/>
      <c r="E1" s="58"/>
      <c r="F1" s="58"/>
      <c r="G1" s="58"/>
      <c r="H1" s="58"/>
    </row>
    <row r="2" spans="1:8" ht="13.5" thickBot="1" x14ac:dyDescent="0.25"/>
    <row r="3" spans="1:8" ht="13.5" thickBot="1" x14ac:dyDescent="0.25">
      <c r="B3" s="15" t="s">
        <v>74</v>
      </c>
      <c r="C3" s="16" t="s">
        <v>105</v>
      </c>
      <c r="D3" s="16" t="s">
        <v>59</v>
      </c>
      <c r="E3" s="16" t="s">
        <v>106</v>
      </c>
      <c r="F3" s="55" t="s">
        <v>107</v>
      </c>
      <c r="G3" s="56"/>
      <c r="H3" s="57"/>
    </row>
    <row r="4" spans="1:8" ht="13.5" thickBot="1" x14ac:dyDescent="0.25">
      <c r="B4" s="17"/>
      <c r="C4" s="18"/>
      <c r="D4" s="18"/>
      <c r="E4" s="18"/>
      <c r="F4" s="19">
        <v>2013</v>
      </c>
      <c r="G4" s="19">
        <v>2014</v>
      </c>
      <c r="H4" s="19" t="s">
        <v>108</v>
      </c>
    </row>
    <row r="5" spans="1:8" ht="13.5" thickBot="1" x14ac:dyDescent="0.25">
      <c r="B5" s="20" t="s">
        <v>11</v>
      </c>
      <c r="C5" s="21" t="s">
        <v>75</v>
      </c>
      <c r="D5" s="21" t="s">
        <v>76</v>
      </c>
      <c r="E5" s="21" t="s">
        <v>77</v>
      </c>
      <c r="F5" s="22">
        <v>41443</v>
      </c>
      <c r="G5" s="22">
        <v>48047</v>
      </c>
      <c r="H5" s="22">
        <v>44745</v>
      </c>
    </row>
    <row r="6" spans="1:8" ht="13.5" thickBot="1" x14ac:dyDescent="0.25">
      <c r="B6" s="20" t="s">
        <v>78</v>
      </c>
      <c r="C6" s="21" t="s">
        <v>79</v>
      </c>
      <c r="D6" s="21" t="s">
        <v>109</v>
      </c>
      <c r="E6" s="21" t="s">
        <v>110</v>
      </c>
      <c r="F6" s="21" t="s">
        <v>111</v>
      </c>
      <c r="G6" s="21" t="s">
        <v>111</v>
      </c>
      <c r="H6" s="21"/>
    </row>
    <row r="7" spans="1:8" ht="13.5" thickBot="1" x14ac:dyDescent="0.25">
      <c r="B7" s="20" t="s">
        <v>78</v>
      </c>
      <c r="C7" s="21" t="s">
        <v>80</v>
      </c>
      <c r="D7" s="21" t="s">
        <v>112</v>
      </c>
      <c r="E7" s="21" t="s">
        <v>110</v>
      </c>
      <c r="F7" s="21" t="s">
        <v>111</v>
      </c>
      <c r="G7" s="21" t="s">
        <v>111</v>
      </c>
      <c r="H7" s="21"/>
    </row>
    <row r="8" spans="1:8" ht="13.5" thickBot="1" x14ac:dyDescent="0.25">
      <c r="B8" s="20" t="s">
        <v>78</v>
      </c>
      <c r="C8" s="21" t="s">
        <v>81</v>
      </c>
      <c r="D8" s="21" t="s">
        <v>113</v>
      </c>
      <c r="E8" s="21" t="s">
        <v>110</v>
      </c>
      <c r="F8" s="21" t="s">
        <v>111</v>
      </c>
      <c r="G8" s="21" t="s">
        <v>111</v>
      </c>
      <c r="H8" s="21"/>
    </row>
    <row r="9" spans="1:8" ht="13.5" thickBot="1" x14ac:dyDescent="0.25">
      <c r="B9" s="20" t="s">
        <v>78</v>
      </c>
      <c r="C9" s="21" t="s">
        <v>82</v>
      </c>
      <c r="D9" s="21" t="s">
        <v>114</v>
      </c>
      <c r="E9" s="21" t="s">
        <v>110</v>
      </c>
      <c r="F9" s="21" t="s">
        <v>111</v>
      </c>
      <c r="G9" s="21" t="s">
        <v>111</v>
      </c>
      <c r="H9" s="21"/>
    </row>
    <row r="10" spans="1:8" ht="13.5" thickBot="1" x14ac:dyDescent="0.25">
      <c r="B10" s="20" t="s">
        <v>83</v>
      </c>
      <c r="C10" s="21" t="s">
        <v>84</v>
      </c>
      <c r="D10" s="21" t="s">
        <v>115</v>
      </c>
      <c r="E10" s="21" t="s">
        <v>110</v>
      </c>
      <c r="F10" s="21" t="s">
        <v>111</v>
      </c>
      <c r="G10" s="21" t="s">
        <v>111</v>
      </c>
      <c r="H10" s="21"/>
    </row>
    <row r="11" spans="1:8" ht="13.5" thickBot="1" x14ac:dyDescent="0.25">
      <c r="B11" s="20" t="s">
        <v>83</v>
      </c>
      <c r="C11" s="21" t="s">
        <v>85</v>
      </c>
      <c r="D11" s="21" t="s">
        <v>116</v>
      </c>
      <c r="E11" s="21" t="s">
        <v>110</v>
      </c>
      <c r="F11" s="21" t="s">
        <v>111</v>
      </c>
      <c r="G11" s="21" t="s">
        <v>111</v>
      </c>
      <c r="H11" s="21"/>
    </row>
    <row r="12" spans="1:8" ht="13.5" thickBot="1" x14ac:dyDescent="0.25">
      <c r="B12" s="20" t="s">
        <v>117</v>
      </c>
      <c r="C12" s="21"/>
      <c r="D12" s="21"/>
      <c r="E12" s="21"/>
      <c r="F12" s="21"/>
      <c r="G12" s="21"/>
      <c r="H12" s="23">
        <v>44745</v>
      </c>
    </row>
  </sheetData>
  <mergeCells count="2">
    <mergeCell ref="F3:H3"/>
    <mergeCell ref="A1:H1"/>
  </mergeCells>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heetViews>
  <sheetFormatPr defaultColWidth="11" defaultRowHeight="12.75" x14ac:dyDescent="0.2"/>
  <cols>
    <col min="1" max="1" width="23.25" style="6" customWidth="1"/>
    <col min="2" max="16384" width="11" style="6"/>
  </cols>
  <sheetData>
    <row r="1" spans="1:7" x14ac:dyDescent="0.2">
      <c r="A1" s="40" t="s">
        <v>120</v>
      </c>
    </row>
    <row r="2" spans="1:7" ht="13.5" thickBot="1" x14ac:dyDescent="0.25"/>
    <row r="3" spans="1:7" ht="64.5" thickBot="1" x14ac:dyDescent="0.25">
      <c r="A3" s="26" t="s">
        <v>55</v>
      </c>
      <c r="B3" s="27" t="s">
        <v>87</v>
      </c>
      <c r="C3" s="12" t="s">
        <v>88</v>
      </c>
      <c r="D3" s="12" t="s">
        <v>89</v>
      </c>
      <c r="E3" s="12" t="s">
        <v>90</v>
      </c>
      <c r="F3" s="27" t="s">
        <v>125</v>
      </c>
      <c r="G3" s="27" t="s">
        <v>126</v>
      </c>
    </row>
    <row r="4" spans="1:7" ht="13.5" thickBot="1" x14ac:dyDescent="0.25">
      <c r="A4" s="55" t="s">
        <v>56</v>
      </c>
      <c r="B4" s="56"/>
      <c r="C4" s="56"/>
      <c r="D4" s="56"/>
      <c r="E4" s="56"/>
      <c r="F4" s="56"/>
      <c r="G4" s="57"/>
    </row>
    <row r="5" spans="1:7" ht="13.5" thickBot="1" x14ac:dyDescent="0.25">
      <c r="A5" s="3" t="s">
        <v>70</v>
      </c>
      <c r="B5" s="28">
        <v>0</v>
      </c>
      <c r="C5" s="28">
        <v>0</v>
      </c>
      <c r="D5" s="28">
        <v>0</v>
      </c>
      <c r="E5" s="28">
        <f>PF_Domestic_Full!H8/1000000</f>
        <v>13200</v>
      </c>
      <c r="F5" s="28">
        <v>13200</v>
      </c>
      <c r="G5" s="28">
        <f>F5/2</f>
        <v>6600</v>
      </c>
    </row>
    <row r="6" spans="1:7" ht="13.5" thickBot="1" x14ac:dyDescent="0.25">
      <c r="A6" s="3" t="s">
        <v>16</v>
      </c>
      <c r="B6" s="28">
        <v>0</v>
      </c>
      <c r="C6" s="28">
        <v>0</v>
      </c>
      <c r="D6" s="28">
        <v>0</v>
      </c>
      <c r="E6" s="28">
        <v>492</v>
      </c>
      <c r="F6" s="28">
        <v>492</v>
      </c>
      <c r="G6" s="28">
        <v>246</v>
      </c>
    </row>
    <row r="7" spans="1:7" ht="13.5" thickBot="1" x14ac:dyDescent="0.25">
      <c r="A7" s="3" t="s">
        <v>36</v>
      </c>
      <c r="B7" s="28">
        <v>0</v>
      </c>
      <c r="C7" s="28">
        <v>0</v>
      </c>
      <c r="D7" s="28">
        <v>0</v>
      </c>
      <c r="E7" s="28">
        <v>206</v>
      </c>
      <c r="F7" s="28">
        <v>206</v>
      </c>
      <c r="G7" s="28">
        <v>103</v>
      </c>
    </row>
    <row r="8" spans="1:7" ht="13.5" thickBot="1" x14ac:dyDescent="0.25">
      <c r="A8" s="5" t="s">
        <v>122</v>
      </c>
      <c r="B8" s="4">
        <f>SUM(B5:B7)</f>
        <v>0</v>
      </c>
      <c r="C8" s="4">
        <f t="shared" ref="C8:G8" si="0">SUM(C5:C7)</f>
        <v>0</v>
      </c>
      <c r="D8" s="4">
        <f t="shared" si="0"/>
        <v>0</v>
      </c>
      <c r="E8" s="4">
        <f t="shared" si="0"/>
        <v>13898</v>
      </c>
      <c r="F8" s="4">
        <f t="shared" si="0"/>
        <v>13898</v>
      </c>
      <c r="G8" s="4">
        <f t="shared" si="0"/>
        <v>6949</v>
      </c>
    </row>
    <row r="9" spans="1:7" ht="13.5" thickBot="1" x14ac:dyDescent="0.25">
      <c r="A9" s="55" t="s">
        <v>57</v>
      </c>
      <c r="B9" s="56"/>
      <c r="C9" s="56"/>
      <c r="D9" s="56"/>
      <c r="E9" s="56"/>
      <c r="F9" s="56"/>
      <c r="G9" s="57"/>
    </row>
    <row r="10" spans="1:7" ht="13.5" thickBot="1" x14ac:dyDescent="0.25">
      <c r="A10" s="3" t="s">
        <v>16</v>
      </c>
      <c r="B10" s="28">
        <v>0</v>
      </c>
      <c r="C10" s="28">
        <v>0</v>
      </c>
      <c r="D10" s="28">
        <v>0</v>
      </c>
      <c r="E10" s="28">
        <v>168</v>
      </c>
      <c r="F10" s="28">
        <v>168</v>
      </c>
      <c r="G10" s="28">
        <v>84</v>
      </c>
    </row>
    <row r="11" spans="1:7" ht="13.5" thickBot="1" x14ac:dyDescent="0.25">
      <c r="A11" s="3" t="s">
        <v>96</v>
      </c>
      <c r="B11" s="28">
        <v>0</v>
      </c>
      <c r="C11" s="28">
        <v>0</v>
      </c>
      <c r="D11" s="28">
        <v>0</v>
      </c>
      <c r="E11" s="28">
        <v>96</v>
      </c>
      <c r="F11" s="28">
        <v>96</v>
      </c>
      <c r="G11" s="28">
        <v>48</v>
      </c>
    </row>
    <row r="12" spans="1:7" ht="26.25" thickBot="1" x14ac:dyDescent="0.25">
      <c r="A12" s="3" t="s">
        <v>127</v>
      </c>
      <c r="B12" s="28">
        <v>0.5</v>
      </c>
      <c r="C12" s="28">
        <v>14</v>
      </c>
      <c r="D12" s="28">
        <v>41</v>
      </c>
      <c r="E12" s="28">
        <v>82</v>
      </c>
      <c r="F12" s="28">
        <v>138</v>
      </c>
      <c r="G12" s="28">
        <v>69</v>
      </c>
    </row>
    <row r="13" spans="1:7" ht="13.5" thickBot="1" x14ac:dyDescent="0.25">
      <c r="A13" s="5" t="s">
        <v>123</v>
      </c>
      <c r="B13" s="4">
        <f>SUM(B10:B12)</f>
        <v>0.5</v>
      </c>
      <c r="C13" s="4">
        <f t="shared" ref="C13:G13" si="1">SUM(C10:C12)</f>
        <v>14</v>
      </c>
      <c r="D13" s="4">
        <f t="shared" si="1"/>
        <v>41</v>
      </c>
      <c r="E13" s="4">
        <f t="shared" si="1"/>
        <v>346</v>
      </c>
      <c r="F13" s="4">
        <f t="shared" si="1"/>
        <v>402</v>
      </c>
      <c r="G13" s="4">
        <f t="shared" si="1"/>
        <v>201</v>
      </c>
    </row>
    <row r="14" spans="1:7" ht="13.5" thickBot="1" x14ac:dyDescent="0.25">
      <c r="A14" s="29"/>
      <c r="B14" s="28"/>
      <c r="C14" s="28"/>
      <c r="D14" s="28"/>
      <c r="E14" s="28"/>
      <c r="F14" s="28"/>
      <c r="G14" s="28"/>
    </row>
    <row r="15" spans="1:7" ht="13.5" thickBot="1" x14ac:dyDescent="0.25">
      <c r="A15" s="2" t="s">
        <v>67</v>
      </c>
      <c r="B15" s="1">
        <f>B13+B8</f>
        <v>0.5</v>
      </c>
      <c r="C15" s="1">
        <f t="shared" ref="C15:G15" si="2">C13+C8</f>
        <v>14</v>
      </c>
      <c r="D15" s="1">
        <f t="shared" si="2"/>
        <v>41</v>
      </c>
      <c r="E15" s="1">
        <f t="shared" si="2"/>
        <v>14244</v>
      </c>
      <c r="F15" s="1">
        <f t="shared" si="2"/>
        <v>14300</v>
      </c>
      <c r="G15" s="1">
        <f t="shared" si="2"/>
        <v>7150</v>
      </c>
    </row>
  </sheetData>
  <mergeCells count="2">
    <mergeCell ref="A4:G4"/>
    <mergeCell ref="A9:G9"/>
  </mergeCells>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H6" sqref="H6"/>
    </sheetView>
  </sheetViews>
  <sheetFormatPr defaultColWidth="8.75" defaultRowHeight="12.75" x14ac:dyDescent="0.2"/>
  <cols>
    <col min="1" max="1" width="27.25" style="6" customWidth="1"/>
    <col min="2" max="2" width="25.5" style="6" customWidth="1"/>
    <col min="3" max="3" width="12.25" style="6" customWidth="1"/>
    <col min="4" max="4" width="24.25" style="6" customWidth="1"/>
    <col min="5" max="5" width="15.75" style="6" customWidth="1"/>
    <col min="6" max="7" width="19" style="6" customWidth="1"/>
    <col min="8" max="8" width="14" style="6" customWidth="1"/>
    <col min="9" max="9" width="12.25" style="6" customWidth="1"/>
    <col min="10" max="10" width="64.75" style="6" customWidth="1"/>
    <col min="11" max="16384" width="8.75" style="6"/>
  </cols>
  <sheetData>
    <row r="1" spans="1:10" x14ac:dyDescent="0.2">
      <c r="A1" s="40" t="s">
        <v>120</v>
      </c>
    </row>
    <row r="2" spans="1:10" ht="13.5" thickBot="1" x14ac:dyDescent="0.25"/>
    <row r="3" spans="1:10" ht="13.5" thickBot="1" x14ac:dyDescent="0.25">
      <c r="A3" s="30" t="s">
        <v>64</v>
      </c>
      <c r="B3" s="30" t="s">
        <v>58</v>
      </c>
      <c r="C3" s="31" t="s">
        <v>63</v>
      </c>
      <c r="D3" s="31" t="s">
        <v>59</v>
      </c>
      <c r="E3" s="31" t="s">
        <v>60</v>
      </c>
      <c r="F3" s="31" t="s">
        <v>13</v>
      </c>
      <c r="G3" s="31" t="s">
        <v>14</v>
      </c>
      <c r="H3" s="31" t="s">
        <v>61</v>
      </c>
      <c r="I3" s="31" t="s">
        <v>62</v>
      </c>
      <c r="J3" s="31" t="s">
        <v>15</v>
      </c>
    </row>
    <row r="4" spans="1:10" x14ac:dyDescent="0.2">
      <c r="A4" s="6" t="s">
        <v>16</v>
      </c>
      <c r="B4" s="6" t="s">
        <v>24</v>
      </c>
      <c r="C4" s="6" t="s">
        <v>25</v>
      </c>
      <c r="D4" s="6" t="s">
        <v>26</v>
      </c>
      <c r="E4" s="6" t="s">
        <v>27</v>
      </c>
      <c r="F4" s="6" t="s">
        <v>21</v>
      </c>
      <c r="G4" s="6" t="s">
        <v>28</v>
      </c>
      <c r="H4" s="6">
        <v>85000000</v>
      </c>
      <c r="I4" s="6">
        <v>2014</v>
      </c>
      <c r="J4" s="6" t="s">
        <v>29</v>
      </c>
    </row>
    <row r="5" spans="1:10" x14ac:dyDescent="0.2">
      <c r="A5" s="6" t="s">
        <v>16</v>
      </c>
      <c r="B5" s="6" t="s">
        <v>30</v>
      </c>
      <c r="C5" s="6" t="s">
        <v>25</v>
      </c>
      <c r="D5" s="6" t="s">
        <v>31</v>
      </c>
      <c r="E5" s="6" t="s">
        <v>27</v>
      </c>
      <c r="F5" s="6" t="s">
        <v>21</v>
      </c>
      <c r="G5" s="6" t="s">
        <v>28</v>
      </c>
      <c r="H5" s="6">
        <v>296020000</v>
      </c>
      <c r="I5" s="6">
        <v>2013</v>
      </c>
      <c r="J5" s="6" t="s">
        <v>32</v>
      </c>
    </row>
    <row r="6" spans="1:10" x14ac:dyDescent="0.2">
      <c r="A6" s="6" t="s">
        <v>16</v>
      </c>
      <c r="B6" s="6" t="s">
        <v>93</v>
      </c>
      <c r="C6" s="6" t="s">
        <v>25</v>
      </c>
      <c r="D6" s="6" t="s">
        <v>94</v>
      </c>
      <c r="E6" s="6" t="s">
        <v>20</v>
      </c>
      <c r="F6" s="6" t="s">
        <v>21</v>
      </c>
      <c r="G6" s="6" t="s">
        <v>22</v>
      </c>
      <c r="H6" s="6">
        <v>111110000</v>
      </c>
      <c r="I6" s="6">
        <v>2013</v>
      </c>
      <c r="J6" s="6" t="s">
        <v>95</v>
      </c>
    </row>
    <row r="7" spans="1:10" x14ac:dyDescent="0.2">
      <c r="A7" s="6" t="s">
        <v>36</v>
      </c>
      <c r="B7" s="37" t="s">
        <v>37</v>
      </c>
      <c r="C7" s="6" t="s">
        <v>25</v>
      </c>
      <c r="D7" s="6" t="s">
        <v>38</v>
      </c>
      <c r="E7" s="6" t="s">
        <v>20</v>
      </c>
      <c r="F7" s="6" t="s">
        <v>21</v>
      </c>
      <c r="G7" s="6" t="s">
        <v>22</v>
      </c>
      <c r="H7" s="6">
        <v>206200000</v>
      </c>
      <c r="I7" s="6">
        <v>2014</v>
      </c>
      <c r="J7" s="6" t="s">
        <v>39</v>
      </c>
    </row>
    <row r="8" spans="1:10" x14ac:dyDescent="0.2">
      <c r="A8" s="6" t="s">
        <v>70</v>
      </c>
      <c r="B8" s="38" t="s">
        <v>71</v>
      </c>
      <c r="C8" s="6" t="s">
        <v>25</v>
      </c>
      <c r="D8" s="6" t="s">
        <v>72</v>
      </c>
      <c r="E8" s="6" t="s">
        <v>5</v>
      </c>
      <c r="F8" s="6" t="s">
        <v>21</v>
      </c>
      <c r="G8" s="6" t="s">
        <v>28</v>
      </c>
      <c r="H8" s="39">
        <v>13200000000</v>
      </c>
      <c r="I8" s="6">
        <v>2014</v>
      </c>
      <c r="J8" s="34" t="s">
        <v>73</v>
      </c>
    </row>
    <row r="9" spans="1:10" x14ac:dyDescent="0.2">
      <c r="G9" s="35" t="s">
        <v>12</v>
      </c>
      <c r="H9" s="6">
        <f>SUM(H4:H8)</f>
        <v>13898330000</v>
      </c>
    </row>
  </sheetData>
  <phoneticPr fontId="14" type="noConversion"/>
  <hyperlinks>
    <hyperlink ref="J8" r:id="rId1"/>
  </hyperlinks>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heetViews>
  <sheetFormatPr defaultColWidth="8.75" defaultRowHeight="12.75" x14ac:dyDescent="0.2"/>
  <cols>
    <col min="1" max="1" width="23" style="6" customWidth="1"/>
    <col min="2" max="2" width="25.5" style="6" customWidth="1"/>
    <col min="3" max="3" width="12.25" style="6" customWidth="1"/>
    <col min="4" max="4" width="24.25" style="6" customWidth="1"/>
    <col min="5" max="5" width="15.75" style="6" customWidth="1"/>
    <col min="6" max="7" width="19" style="6" customWidth="1"/>
    <col min="8" max="8" width="14" style="6" customWidth="1"/>
    <col min="9" max="9" width="12.25" style="6" customWidth="1"/>
    <col min="10" max="10" width="64.75" style="6" customWidth="1"/>
    <col min="11" max="16384" width="8.75" style="6"/>
  </cols>
  <sheetData>
    <row r="1" spans="1:10" x14ac:dyDescent="0.2">
      <c r="A1" s="41" t="s">
        <v>121</v>
      </c>
    </row>
    <row r="2" spans="1:10" ht="13.5" thickBot="1" x14ac:dyDescent="0.25"/>
    <row r="3" spans="1:10" ht="13.5" thickBot="1" x14ac:dyDescent="0.25">
      <c r="A3" s="30" t="s">
        <v>64</v>
      </c>
      <c r="B3" s="30" t="s">
        <v>58</v>
      </c>
      <c r="C3" s="31" t="s">
        <v>63</v>
      </c>
      <c r="D3" s="31" t="s">
        <v>59</v>
      </c>
      <c r="E3" s="31" t="s">
        <v>60</v>
      </c>
      <c r="F3" s="31" t="s">
        <v>13</v>
      </c>
      <c r="G3" s="31" t="s">
        <v>14</v>
      </c>
      <c r="H3" s="31" t="s">
        <v>61</v>
      </c>
      <c r="I3" s="31" t="s">
        <v>62</v>
      </c>
      <c r="J3" s="31" t="s">
        <v>15</v>
      </c>
    </row>
    <row r="4" spans="1:10" x14ac:dyDescent="0.2">
      <c r="A4" s="6" t="s">
        <v>16</v>
      </c>
      <c r="B4" s="32" t="s">
        <v>17</v>
      </c>
      <c r="C4" s="6" t="s">
        <v>18</v>
      </c>
      <c r="D4" s="6" t="s">
        <v>19</v>
      </c>
      <c r="E4" s="6" t="s">
        <v>20</v>
      </c>
      <c r="F4" s="6" t="s">
        <v>21</v>
      </c>
      <c r="G4" s="6" t="s">
        <v>22</v>
      </c>
      <c r="H4" s="6">
        <v>168000000</v>
      </c>
      <c r="I4" s="6">
        <v>2014</v>
      </c>
      <c r="J4" s="6" t="s">
        <v>23</v>
      </c>
    </row>
    <row r="5" spans="1:10" x14ac:dyDescent="0.2">
      <c r="A5" s="6" t="s">
        <v>96</v>
      </c>
      <c r="B5" s="6" t="s">
        <v>97</v>
      </c>
      <c r="C5" s="6" t="s">
        <v>98</v>
      </c>
      <c r="D5" s="33" t="s">
        <v>99</v>
      </c>
      <c r="E5" s="6" t="s">
        <v>27</v>
      </c>
      <c r="F5" s="6" t="s">
        <v>21</v>
      </c>
      <c r="G5" s="6" t="s">
        <v>28</v>
      </c>
      <c r="H5" s="6">
        <f>150000000/3.902</f>
        <v>38441824.705279343</v>
      </c>
      <c r="I5" s="6">
        <v>2014</v>
      </c>
      <c r="J5" s="6" t="s">
        <v>33</v>
      </c>
    </row>
    <row r="6" spans="1:10" x14ac:dyDescent="0.2">
      <c r="A6" s="6" t="s">
        <v>96</v>
      </c>
      <c r="B6" s="6" t="s">
        <v>34</v>
      </c>
      <c r="C6" s="6" t="s">
        <v>98</v>
      </c>
      <c r="D6" s="33" t="s">
        <v>35</v>
      </c>
      <c r="E6" s="6" t="s">
        <v>27</v>
      </c>
      <c r="F6" s="6" t="s">
        <v>21</v>
      </c>
      <c r="G6" s="6" t="s">
        <v>28</v>
      </c>
      <c r="H6" s="6">
        <f>225000000/3.902</f>
        <v>57662737.057919011</v>
      </c>
      <c r="I6" s="6">
        <v>2014</v>
      </c>
      <c r="J6" s="34" t="s">
        <v>33</v>
      </c>
    </row>
    <row r="7" spans="1:10" x14ac:dyDescent="0.2">
      <c r="G7" s="35" t="s">
        <v>12</v>
      </c>
      <c r="H7" s="6">
        <f>SUM(H4:H6)</f>
        <v>264104561.76319838</v>
      </c>
    </row>
    <row r="8" spans="1:10" x14ac:dyDescent="0.2">
      <c r="J8" s="33" t="s">
        <v>68</v>
      </c>
    </row>
    <row r="9" spans="1:10" x14ac:dyDescent="0.2">
      <c r="J9" s="33" t="s">
        <v>40</v>
      </c>
    </row>
    <row r="10" spans="1:10" x14ac:dyDescent="0.2">
      <c r="J10" s="36" t="s">
        <v>41</v>
      </c>
    </row>
    <row r="11" spans="1:10" x14ac:dyDescent="0.2">
      <c r="G11" s="35"/>
      <c r="J11" s="33"/>
    </row>
    <row r="12" spans="1:10" x14ac:dyDescent="0.2">
      <c r="G12" s="35"/>
      <c r="J12" s="36" t="s">
        <v>42</v>
      </c>
    </row>
    <row r="13" spans="1:10" x14ac:dyDescent="0.2">
      <c r="J13" s="33"/>
    </row>
    <row r="14" spans="1:10" x14ac:dyDescent="0.2">
      <c r="J14" s="33" t="s">
        <v>43</v>
      </c>
    </row>
    <row r="16" spans="1:10" x14ac:dyDescent="0.2">
      <c r="J16" s="6" t="s">
        <v>69</v>
      </c>
    </row>
    <row r="17" spans="10:10" x14ac:dyDescent="0.2">
      <c r="J17" s="36" t="s">
        <v>124</v>
      </c>
    </row>
  </sheetData>
  <phoneticPr fontId="14" type="noConversion"/>
  <hyperlinks>
    <hyperlink ref="J6" r:id="rId1"/>
    <hyperlink ref="J10" r:id="rId2"/>
    <hyperlink ref="J12" r:id="rId3"/>
    <hyperlink ref="J17" r:id="rId4"/>
  </hyperlinks>
  <pageMargins left="0.75" right="0.75" top="1" bottom="1" header="0.5" footer="0.5"/>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6" ma:contentTypeDescription="Create a new document." ma:contentTypeScope="" ma:versionID="466f2529c50cae2225198f0240402871">
  <xsd:schema xmlns:xsd="http://www.w3.org/2001/XMLSchema" xmlns:xs="http://www.w3.org/2001/XMLSchema" xmlns:p="http://schemas.microsoft.com/office/2006/metadata/properties" xmlns:ns2="94cc8053-8d8c-49ea-856f-1648b6275459" targetNamespace="http://schemas.microsoft.com/office/2006/metadata/properties" ma:root="true" ma:fieldsID="3b956c1589ceff16b55347cca0f3782c"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element ref="ns2:Resource_x0020_or_x0020_opinion_x0020_entryC_Series" minOccurs="0"/>
                <xsd:element ref="ns2:C_Resource_x0020_or_x0020_opinion_x0020_entryC_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8053-8d8c-49ea-856f-1648b6275459" elementFormDefault="qualified">
    <xsd:import namespace="http://schemas.microsoft.com/office/2006/documentManagement/types"/>
    <xsd:import namespace="http://schemas.microsoft.com/office/infopath/2007/PartnerControl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element name="Resource_x0020_or_x0020_opinion_x0020_entryC_Series" ma:index="20" nillable="true" ma:displayName="Resource or opinion entry:C_Series" ma:list="{91DE294A-379C-4914-893F-69E1A2C5CB74}" ma:internalName="Resource_x0020_or_x0020_opinion_x0020_entryC_Series" ma:readOnly="false" ma:showField="C_Series" ma:web="2bdcabb1-9838-4b64-a0dc-c62c68f49f10">
      <xsd:simpleType>
        <xsd:restriction base="dms:Unknown"/>
      </xsd:simpleType>
    </xsd:element>
    <xsd:element name="C_Resource_x0020_or_x0020_opinion_x0020_entryC_Series" ma:index="21" nillable="true" ma:displayName="C_Resource or opinion entry:C_Series" ma:internalName="C_Resource_x0020_or_x0020_opinion_x0020_entryC_Serie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source_x0020_or_x0020_opinion_x0020_entryC_Series xmlns="94cc8053-8d8c-49ea-856f-1648b6275459" xsi:nil="true"/>
    <Order0 xmlns="94cc8053-8d8c-49ea-856f-1648b6275459">2</Order0>
    <Resource_x0020_or_x0020_opinion_x0020_entry xmlns="94cc8053-8d8c-49ea-856f-1648b6275459">10082;#</Resource_x0020_or_x0020_opinion_x0020_entry>
    <Publish_x0020_to_x0020_web_x003f_ xmlns="94cc8053-8d8c-49ea-856f-1648b6275459">true</Publish_x0020_to_x0020_web_x003f_>
    <Resource_x0020_or_x0020_opinion_x0020_entryC_WebSection xmlns="94cc8053-8d8c-49ea-856f-1648b6275459">10082;#10082</Resource_x0020_or_x0020_opinion_x0020_entryC_WebSection>
    <External_x0020_download xmlns="94cc8053-8d8c-49ea-856f-1648b6275459" xsi:nil="true"/>
    <Number_x0020_of_x0020_pages xmlns="94cc8053-8d8c-49ea-856f-1648b6275459" xsi:nil="true"/>
    <Resource_x0020_or_x0020_opinion_x0020_entryAuthor_x0028_s_x0029_ xmlns="94cc8053-8d8c-49ea-856f-1648b6275459">10082;#10082</Resource_x0020_or_x0020_opinion_x0020_entryAuthor_x0028_s_x0029_>
    <Resource_x0020_or_x0020_opinion_x0020_entryTitle_x002c__x0020_series_x0020_0 xmlns="94cc8053-8d8c-49ea-856f-1648b6275459">10082;#10082</Resource_x0020_or_x0020_opinion_x0020_entryTitle_x002c__x0020_series_x0020_0>
    <C_Resource_x0020_or_x0020_opinion_x0020_entry xmlns="94cc8053-8d8c-49ea-856f-1648b6275459">10082</C_Resource_x0020_or_x0020_opinion_x0020_entry>
    <C_Resource_x0020_or_x0020_opinion_x0020_entryC_WebSection xmlns="94cc8053-8d8c-49ea-856f-1648b6275459">Publication</C_Resource_x0020_or_x0020_opinion_x0020_entryC_WebSection>
    <C_Resource_x0020_or_x0020_opinion_x0020_entryTitle_x002c__x0020_series_x0020_0 xmlns="94cc8053-8d8c-49ea-856f-1648b6275459">G20 subsidies to oil, gas and coal production: Saudi Arabia -  - Research reports and studies</C_Resource_x0020_or_x0020_opinion_x0020_entryTitle_x002c__x0020_series_x0020_0>
    <C_Resource_x0020_or_x0020_opinion_x0020_entryAuthor_x0028_s_x0029_ xmlns="94cc8053-8d8c-49ea-856f-1648b6275459">Sam Pickard and Laurie van der Burg</C_Resource_x0020_or_x0020_opinion_x0020_entryAuthor_x0028_s_x0029_>
  </documentManagement>
</p:properties>
</file>

<file path=customXml/itemProps1.xml><?xml version="1.0" encoding="utf-8"?>
<ds:datastoreItem xmlns:ds="http://schemas.openxmlformats.org/officeDocument/2006/customXml" ds:itemID="{0EB45724-50CF-4FA7-B094-5854CA629CAF}"/>
</file>

<file path=customXml/itemProps2.xml><?xml version="1.0" encoding="utf-8"?>
<ds:datastoreItem xmlns:ds="http://schemas.openxmlformats.org/officeDocument/2006/customXml" ds:itemID="{D984EF28-C913-4E5B-A1A8-8B9B8FA65060}"/>
</file>

<file path=customXml/itemProps3.xml><?xml version="1.0" encoding="utf-8"?>
<ds:datastoreItem xmlns:ds="http://schemas.openxmlformats.org/officeDocument/2006/customXml" ds:itemID="{88DB7F63-DA96-41FE-95C1-0D28CD7C98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National Subsidies</vt:lpstr>
      <vt:lpstr>SOE Investment</vt:lpstr>
      <vt:lpstr>PF_Summary</vt:lpstr>
      <vt:lpstr>PF_Domestic_Full</vt:lpstr>
      <vt:lpstr>PF_International_Full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Saudi Arabia Data Sheet</dc:title>
  <dc:creator>Sam Pickard</dc:creator>
  <cp:lastModifiedBy>Caroline Haywood</cp:lastModifiedBy>
  <dcterms:created xsi:type="dcterms:W3CDTF">2015-08-18T14:38:53Z</dcterms:created>
  <dcterms:modified xsi:type="dcterms:W3CDTF">2015-11-11T13:51:41Z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0x010100A905DC7642379B4E930CB9F746B2B8C3</vt:lpwstr>
  </property>
</Properties>
</file>